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120" tabRatio="596" firstSheet="1" activeTab="5"/>
  </bookViews>
  <sheets>
    <sheet name="Диаграмма1" sheetId="1" r:id="rId1"/>
    <sheet name="Диаграмма2" sheetId="2" r:id="rId2"/>
    <sheet name="Лист1" sheetId="3" r:id="rId3"/>
    <sheet name="лист 3" sheetId="4" r:id="rId4"/>
    <sheet name="лист2 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<sst xmlns="http://schemas.openxmlformats.org/spreadsheetml/2006/main" count="513" uniqueCount="184">
  <si>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</si>
  <si>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</si>
  <si>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</si>
  <si>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</si>
  <si>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</si>
  <si>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</si>
  <si>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</si>
  <si>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</si>
  <si>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</si>
  <si>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</si>
  <si>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</si>
  <si>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</si>
  <si>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</si>
  <si>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</si>
  <si>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</si>
  <si>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</si>
  <si>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</si>
  <si>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</si>
  <si>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</si>
  <si>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</si>
  <si>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</si>
  <si>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</si>
  <si>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</si>
  <si>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</si>
  <si>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</si>
  <si>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</si>
  <si>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</si>
  <si>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</si>
  <si>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</si>
  <si>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</si>
  <si>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</si>
  <si>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</si>
  <si>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</si>
  <si>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</si>
  <si>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</si>
  <si>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</si>
  <si>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</si>
  <si>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ЕН.01</t>
  </si>
  <si>
    <t>ОП.01</t>
  </si>
  <si>
    <t>ОП.02</t>
  </si>
  <si>
    <t>ОП.04</t>
  </si>
  <si>
    <t>ОП.05</t>
  </si>
  <si>
    <t>ОП.08</t>
  </si>
  <si>
    <t>ОП.00</t>
  </si>
  <si>
    <t>к</t>
  </si>
  <si>
    <t>ОП.03</t>
  </si>
  <si>
    <t>ОДБ.02</t>
  </si>
  <si>
    <t xml:space="preserve">обязательная
самостоятельная </t>
  </si>
  <si>
    <t xml:space="preserve">учебная практика </t>
  </si>
  <si>
    <t>2курс</t>
  </si>
  <si>
    <t>3 - 8сен</t>
  </si>
  <si>
    <t xml:space="preserve"> 1- 6 окт</t>
  </si>
  <si>
    <t>29 окт - 3 нояб</t>
  </si>
  <si>
    <t>26 нояб- 1 дек</t>
  </si>
  <si>
    <t xml:space="preserve">24-29 дек </t>
  </si>
  <si>
    <t>28 янв -2 фев</t>
  </si>
  <si>
    <t>275фев-2мар</t>
  </si>
  <si>
    <t>25-30 мар</t>
  </si>
  <si>
    <t>29 апр-4 мая</t>
  </si>
  <si>
    <t>27мая-1 июнь</t>
  </si>
  <si>
    <t>24-29июня</t>
  </si>
  <si>
    <t>29 июл-3 авг</t>
  </si>
  <si>
    <t>3курс</t>
  </si>
  <si>
    <t xml:space="preserve">Производственная  практика 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</si>
  <si>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</si>
  <si>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</si>
  <si>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</si>
  <si>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</si>
  <si>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</si>
  <si>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обществознание </t>
  </si>
  <si>
    <t xml:space="preserve">физическая культура </t>
  </si>
  <si>
    <t>ОБЖ</t>
  </si>
  <si>
    <t xml:space="preserve">математика </t>
  </si>
  <si>
    <t>Информиатика и ИКТ</t>
  </si>
  <si>
    <t xml:space="preserve">Физическая культура </t>
  </si>
  <si>
    <t xml:space="preserve">производственная практика </t>
  </si>
  <si>
    <t>а</t>
  </si>
  <si>
    <t>н</t>
  </si>
  <si>
    <t>и</t>
  </si>
  <si>
    <t>у</t>
  </si>
  <si>
    <t>л</t>
  </si>
  <si>
    <t>ы</t>
  </si>
  <si>
    <t>всего 1 полуг</t>
  </si>
  <si>
    <t xml:space="preserve">экзамены </t>
  </si>
  <si>
    <t>всего 2 полуг</t>
  </si>
  <si>
    <t>ОДБ.08</t>
  </si>
  <si>
    <t xml:space="preserve">химия </t>
  </si>
  <si>
    <t xml:space="preserve">биология </t>
  </si>
  <si>
    <t xml:space="preserve">физика </t>
  </si>
  <si>
    <t>Э</t>
  </si>
  <si>
    <t>ОГСЭ.00</t>
  </si>
  <si>
    <t xml:space="preserve">общий гуманитарный и социальнол-экономический 
цикл </t>
  </si>
  <si>
    <t>ОГСЭ .01</t>
  </si>
  <si>
    <t>ОГСЭ .02</t>
  </si>
  <si>
    <t xml:space="preserve">История </t>
  </si>
  <si>
    <t>ОГСЭ 03.</t>
  </si>
  <si>
    <t>ОГСЭ 04</t>
  </si>
  <si>
    <t>ЕН.00</t>
  </si>
  <si>
    <t xml:space="preserve">Математический и общий 
естаственно-научный цикл </t>
  </si>
  <si>
    <t xml:space="preserve">Математика </t>
  </si>
  <si>
    <t>П,00</t>
  </si>
  <si>
    <t xml:space="preserve">Профессиональный цикл </t>
  </si>
  <si>
    <t xml:space="preserve">Общпрофессиональные 
дисциплины </t>
  </si>
  <si>
    <t xml:space="preserve">Охрана труда </t>
  </si>
  <si>
    <t>ПМ 01</t>
  </si>
  <si>
    <t>МДК 01.01</t>
  </si>
  <si>
    <t>УП 01</t>
  </si>
  <si>
    <t>ПМ 03</t>
  </si>
  <si>
    <t>МДК 03.01</t>
  </si>
  <si>
    <t xml:space="preserve">
самостоятельная </t>
  </si>
  <si>
    <t xml:space="preserve">Основы философии </t>
  </si>
  <si>
    <t xml:space="preserve">Иностранный язык </t>
  </si>
  <si>
    <t>УП.03</t>
  </si>
  <si>
    <t>ПП.03</t>
  </si>
  <si>
    <t>сборы</t>
  </si>
  <si>
    <t>ЭК</t>
  </si>
  <si>
    <t>ПП 01</t>
  </si>
  <si>
    <t>ПМ 02</t>
  </si>
  <si>
    <t>МДК 02.01</t>
  </si>
  <si>
    <t>УП.02</t>
  </si>
  <si>
    <t>ПП.02</t>
  </si>
  <si>
    <t>ПДП</t>
  </si>
  <si>
    <t xml:space="preserve">Преддипломная практика </t>
  </si>
  <si>
    <t xml:space="preserve">итоговая аттестация </t>
  </si>
  <si>
    <t xml:space="preserve"> </t>
  </si>
  <si>
    <t>ОДБ.09</t>
  </si>
  <si>
    <t>ОДБ.13</t>
  </si>
  <si>
    <t>ОДП.14</t>
  </si>
  <si>
    <t>ОДП 15</t>
  </si>
  <si>
    <t>ОДП.17</t>
  </si>
  <si>
    <t>ОДП.16</t>
  </si>
  <si>
    <t xml:space="preserve">Правовые обеспечение  профессиональной деятельности </t>
  </si>
  <si>
    <t>Химияв</t>
  </si>
  <si>
    <t>Микробиология, санитария
 и гигиена в пищевом
 производстве</t>
  </si>
  <si>
    <t xml:space="preserve">Физиология питания </t>
  </si>
  <si>
    <t>Технология приготовления полуфабрикатов для сложной кулинарной продукции</t>
  </si>
  <si>
    <t>Организация процесса  приготовления  и приготовление полуфабрикатов для сложной кулинарной продукции</t>
  </si>
  <si>
    <t xml:space="preserve">Выполнение работ по профессии рабочего "Повар" </t>
  </si>
  <si>
    <t xml:space="preserve">Технология приготовления блюд и изделий </t>
  </si>
  <si>
    <t>УП 05</t>
  </si>
  <si>
    <t>ЕН .03</t>
  </si>
  <si>
    <t>ЕН 02</t>
  </si>
  <si>
    <t xml:space="preserve">Экологические основы
 природопользования </t>
  </si>
  <si>
    <t>Организация процесса  приготовления  и приготовление  сложной  холодной кулинарной продукции</t>
  </si>
  <si>
    <t>Технология приготовления   сложной  холодной кулинарной продукции</t>
  </si>
  <si>
    <t>Организация процесса  приготовления  и приготовление  сложной горячей  кулинарной продукции</t>
  </si>
  <si>
    <t>Технология приготовления   сложной  горячей  кулинарной продукции</t>
  </si>
  <si>
    <t xml:space="preserve">Химия </t>
  </si>
  <si>
    <t>ОП 01.</t>
  </si>
  <si>
    <t>ОП 03.</t>
  </si>
  <si>
    <t xml:space="preserve">Организация хранения и контроль
 запасов и сырья </t>
  </si>
  <si>
    <t>ОП 04.</t>
  </si>
  <si>
    <t xml:space="preserve">Информационные технологии
 в профессиональной деятельности </t>
  </si>
  <si>
    <t>ОП 07.</t>
  </si>
  <si>
    <t xml:space="preserve">Основы экономики, менеджмента
 и маркетинга </t>
  </si>
  <si>
    <t>ОП 09</t>
  </si>
  <si>
    <t xml:space="preserve">Безопасность жизнедеятельности </t>
  </si>
  <si>
    <t xml:space="preserve">ЭК </t>
  </si>
  <si>
    <t>ПМ 04</t>
  </si>
  <si>
    <t>МДК 04.01</t>
  </si>
  <si>
    <t>УП 04</t>
  </si>
  <si>
    <t>Технология приготовления сложных хлебобулочных и мучных кондитерских изделий</t>
  </si>
  <si>
    <t>Организация процесса  приготовления  и приготовление сложных хлебобулочных и мучных кондитерских изделий</t>
  </si>
  <si>
    <t>ПМ 05</t>
  </si>
  <si>
    <t>Организация процесса  приготовления  и приготовление сложных холодных и горячих десертов</t>
  </si>
  <si>
    <t>МДК 05.01</t>
  </si>
  <si>
    <t>Технология приготовления сложных холодных и горячих десертов</t>
  </si>
  <si>
    <t>ПМ 06</t>
  </si>
  <si>
    <t>МДК 06.01</t>
  </si>
  <si>
    <t>УП 06</t>
  </si>
  <si>
    <t xml:space="preserve">Организация работы структурного подразделения </t>
  </si>
  <si>
    <t>Управление структурным подразделением организации</t>
  </si>
  <si>
    <t>ОП 05</t>
  </si>
  <si>
    <t>Метрология и стандартизация</t>
  </si>
  <si>
    <t>ОП.06</t>
  </si>
  <si>
    <t>ПП.04</t>
  </si>
  <si>
    <t>ПП.05</t>
  </si>
  <si>
    <t>эк</t>
  </si>
  <si>
    <t>э</t>
  </si>
  <si>
    <r>
      <rPr>
        <sz val="18"/>
        <rFont val="Times New Roman"/>
        <family val="1"/>
      </rPr>
      <t>18/</t>
    </r>
    <r>
      <rPr>
        <sz val="18"/>
        <color indexed="10"/>
        <rFont val="Times New Roman"/>
        <family val="1"/>
      </rPr>
      <t>э</t>
    </r>
  </si>
  <si>
    <t>ПМ 07</t>
  </si>
  <si>
    <t>МДК 07.01</t>
  </si>
  <si>
    <t>УП 07</t>
  </si>
  <si>
    <t>ПП 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</si>
</sst>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;[Red]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Calibri"/>
      <family val="2"/>
    </font>
    <font>
      <sz val="11"/>
      <name val="Calibri"/>
      <family val="2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14"/>
      <color indexed="30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Calibri"/>
      <family val="2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Times New Roman"/>
      <family val="1"/>
    </font>
    <font>
      <sz val="14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 textRotation="90"/>
    </xf>
    <xf numFmtId="172" fontId="5" fillId="0" borderId="10" xfId="0" applyNumberFormat="1" applyFont="1" applyBorder="1" applyAlignment="1">
      <alignment horizontal="right" vertic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2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5" fillId="41" borderId="10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60" fillId="41" borderId="10" xfId="0" applyNumberFormat="1" applyFont="1" applyFill="1" applyBorder="1" applyAlignment="1">
      <alignment horizontal="center"/>
    </xf>
    <xf numFmtId="0" fontId="3" fillId="41" borderId="11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61" fillId="41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0" fillId="41" borderId="10" xfId="0" applyNumberFormat="1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3" fillId="44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62" fillId="44" borderId="10" xfId="0" applyNumberFormat="1" applyFont="1" applyFill="1" applyBorder="1" applyAlignment="1">
      <alignment horizontal="center"/>
    </xf>
    <xf numFmtId="0" fontId="62" fillId="44" borderId="1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3" fillId="45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40" borderId="10" xfId="0" applyNumberFormat="1" applyFont="1" applyFill="1" applyBorder="1" applyAlignment="1">
      <alignment horizontal="center"/>
    </xf>
    <xf numFmtId="0" fontId="63" fillId="34" borderId="10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0" fontId="63" fillId="39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9" borderId="10" xfId="0" applyFont="1" applyFill="1" applyBorder="1" applyAlignment="1">
      <alignment horizontal="center"/>
    </xf>
    <xf numFmtId="0" fontId="63" fillId="41" borderId="10" xfId="0" applyNumberFormat="1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65" fillId="41" borderId="0" xfId="0" applyFont="1" applyFill="1" applyAlignment="1">
      <alignment/>
    </xf>
    <xf numFmtId="0" fontId="63" fillId="41" borderId="10" xfId="0" applyFont="1" applyFill="1" applyBorder="1" applyAlignment="1">
      <alignment/>
    </xf>
    <xf numFmtId="0" fontId="63" fillId="41" borderId="10" xfId="0" applyFont="1" applyFill="1" applyBorder="1" applyAlignment="1">
      <alignment horizontal="center"/>
    </xf>
    <xf numFmtId="0" fontId="63" fillId="40" borderId="10" xfId="0" applyFont="1" applyFill="1" applyBorder="1" applyAlignment="1">
      <alignment horizontal="center"/>
    </xf>
    <xf numFmtId="0" fontId="65" fillId="41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3" fillId="44" borderId="10" xfId="0" applyNumberFormat="1" applyFont="1" applyFill="1" applyBorder="1" applyAlignment="1">
      <alignment horizontal="center"/>
    </xf>
    <xf numFmtId="0" fontId="63" fillId="44" borderId="10" xfId="0" applyFont="1" applyFill="1" applyBorder="1" applyAlignment="1">
      <alignment/>
    </xf>
    <xf numFmtId="0" fontId="63" fillId="4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0" fillId="41" borderId="12" xfId="0" applyFont="1" applyFill="1" applyBorder="1" applyAlignment="1">
      <alignment horizontal="center"/>
    </xf>
    <xf numFmtId="0" fontId="60" fillId="41" borderId="11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textRotation="90"/>
    </xf>
    <xf numFmtId="172" fontId="5" fillId="0" borderId="15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textRotation="90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1" borderId="12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60" fillId="41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3" fillId="41" borderId="11" xfId="0" applyNumberFormat="1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63" fillId="41" borderId="12" xfId="0" applyNumberFormat="1" applyFont="1" applyFill="1" applyBorder="1" applyAlignment="1">
      <alignment horizontal="center"/>
    </xf>
    <xf numFmtId="0" fontId="37" fillId="41" borderId="10" xfId="0" applyFont="1" applyFill="1" applyBorder="1" applyAlignment="1">
      <alignment/>
    </xf>
    <xf numFmtId="0" fontId="5" fillId="43" borderId="10" xfId="0" applyFont="1" applyFill="1" applyBorder="1" applyAlignment="1">
      <alignment horizontal="center"/>
    </xf>
    <xf numFmtId="0" fontId="10" fillId="42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5" fillId="46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/>
    </xf>
    <xf numFmtId="0" fontId="2" fillId="46" borderId="1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0" fillId="41" borderId="12" xfId="0" applyNumberFormat="1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60" fillId="41" borderId="11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0" fillId="41" borderId="10" xfId="0" applyNumberFormat="1" applyFont="1" applyFill="1" applyBorder="1" applyAlignment="1">
      <alignment/>
    </xf>
    <xf numFmtId="0" fontId="3" fillId="41" borderId="11" xfId="0" applyNumberFormat="1" applyFont="1" applyFill="1" applyBorder="1" applyAlignment="1">
      <alignment/>
    </xf>
    <xf numFmtId="0" fontId="3" fillId="41" borderId="10" xfId="0" applyNumberFormat="1" applyFont="1" applyFill="1" applyBorder="1" applyAlignment="1">
      <alignment/>
    </xf>
    <xf numFmtId="0" fontId="66" fillId="41" borderId="10" xfId="0" applyFont="1" applyFill="1" applyBorder="1" applyAlignment="1">
      <alignment/>
    </xf>
    <xf numFmtId="0" fontId="67" fillId="41" borderId="10" xfId="0" applyNumberFormat="1" applyFont="1" applyFill="1" applyBorder="1" applyAlignment="1">
      <alignment horizontal="center"/>
    </xf>
    <xf numFmtId="0" fontId="68" fillId="41" borderId="10" xfId="0" applyNumberFormat="1" applyFont="1" applyFill="1" applyBorder="1" applyAlignment="1">
      <alignment horizontal="center"/>
    </xf>
    <xf numFmtId="0" fontId="69" fillId="41" borderId="10" xfId="0" applyFont="1" applyFill="1" applyBorder="1" applyAlignment="1">
      <alignment/>
    </xf>
    <xf numFmtId="0" fontId="13" fillId="41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172" fontId="5" fillId="0" borderId="15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0" fillId="41" borderId="12" xfId="0" applyFont="1" applyFill="1" applyBorder="1" applyAlignment="1">
      <alignment horizontal="center"/>
    </xf>
    <xf numFmtId="0" fontId="60" fillId="41" borderId="11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7" fillId="41" borderId="12" xfId="0" applyNumberFormat="1" applyFont="1" applyFill="1" applyBorder="1" applyAlignment="1">
      <alignment horizontal="center"/>
    </xf>
    <xf numFmtId="0" fontId="67" fillId="41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25"/>
          <c:w val="0.942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Лист1!$C$2:$C$16</c:f>
              <c:numCache>
                <c:ptCount val="15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Лист1!$D$2:$D$16</c:f>
              <c:numCache>
                <c:ptCount val="1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9771794"/>
        <c:axId val="1075235"/>
      </c:barChart>
      <c:catAx>
        <c:axId val="59771794"/>
        <c:scaling>
          <c:orientation val="minMax"/>
        </c:scaling>
        <c:axPos val="b"/>
        <c:delete val="1"/>
        <c:majorTickMark val="out"/>
        <c:minorTickMark val="none"/>
        <c:tickLblPos val="none"/>
        <c:crossAx val="1075235"/>
        <c:crosses val="autoZero"/>
        <c:auto val="1"/>
        <c:lblOffset val="100"/>
        <c:tickLblSkip val="1"/>
        <c:noMultiLvlLbl val="0"/>
      </c:catAx>
      <c:valAx>
        <c:axId val="1075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9771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3"/>
          <c:w val="0.939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9677116"/>
        <c:axId val="19985181"/>
      </c:barChart>
      <c:catAx>
        <c:axId val="9677116"/>
        <c:scaling>
          <c:orientation val="minMax"/>
        </c:scaling>
        <c:axPos val="b"/>
        <c:delete val="1"/>
        <c:majorTickMark val="out"/>
        <c:minorTickMark val="none"/>
        <c:tickLblPos val="none"/>
        <c:crossAx val="19985181"/>
        <c:crosses val="autoZero"/>
        <c:auto val="1"/>
        <c:lblOffset val="100"/>
        <c:tickLblSkip val="1"/>
        <c:noMultiLvlLbl val="0"/>
      </c:catAx>
      <c:valAx>
        <c:axId val="1998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5"/>
  <sheetViews>
    <sheetView zoomScale="60" zoomScaleNormal="60" zoomScalePageLayoutView="0" workbookViewId="0" topLeftCell="A6">
      <selection activeCell="AK33" sqref="AK33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10" width="4.7109375" style="1" customWidth="1"/>
    <col min="11" max="20" width="4.7109375" style="0" customWidth="1"/>
    <col min="21" max="21" width="4.57421875" style="0" customWidth="1"/>
    <col min="22" max="22" width="8.28125" style="0" customWidth="1"/>
    <col min="23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48" width="4.7109375" style="0" customWidth="1"/>
    <col min="49" max="49" width="7.421875" style="0" customWidth="1"/>
    <col min="50" max="58" width="4.7109375" style="0" customWidth="1"/>
    <col min="59" max="59" width="6.421875" style="0" customWidth="1"/>
  </cols>
  <sheetData>
    <row r="1" spans="1:59" ht="75" customHeight="1">
      <c r="A1" s="202" t="s">
        <v>0</v>
      </c>
      <c r="B1" s="202" t="s">
        <v>1</v>
      </c>
      <c r="C1" s="203" t="s">
        <v>2</v>
      </c>
      <c r="D1" s="204" t="s">
        <v>3</v>
      </c>
      <c r="E1" s="4"/>
      <c r="F1" s="201" t="s">
        <v>4</v>
      </c>
      <c r="G1" s="201"/>
      <c r="H1" s="201"/>
      <c r="I1" s="5"/>
      <c r="J1" s="201" t="s">
        <v>5</v>
      </c>
      <c r="K1" s="201"/>
      <c r="L1" s="201"/>
      <c r="M1" s="201"/>
      <c r="N1" s="6"/>
      <c r="O1" s="200" t="s">
        <v>6</v>
      </c>
      <c r="P1" s="200"/>
      <c r="Q1" s="200"/>
      <c r="R1" s="6"/>
      <c r="S1" s="200" t="s">
        <v>7</v>
      </c>
      <c r="T1" s="200"/>
      <c r="U1" s="200"/>
      <c r="V1" s="7"/>
      <c r="W1" s="200" t="s">
        <v>8</v>
      </c>
      <c r="X1" s="200"/>
      <c r="Y1" s="200"/>
      <c r="Z1" s="200"/>
      <c r="AA1" s="6"/>
      <c r="AB1" s="200" t="s">
        <v>9</v>
      </c>
      <c r="AC1" s="206"/>
      <c r="AD1" s="206"/>
      <c r="AE1" s="6"/>
      <c r="AF1" s="200" t="s">
        <v>10</v>
      </c>
      <c r="AG1" s="200"/>
      <c r="AH1" s="200"/>
      <c r="AI1" s="7"/>
      <c r="AJ1" s="200" t="s">
        <v>11</v>
      </c>
      <c r="AK1" s="200"/>
      <c r="AL1" s="200"/>
      <c r="AM1" s="200"/>
      <c r="AN1" s="6"/>
      <c r="AO1" s="200" t="s">
        <v>12</v>
      </c>
      <c r="AP1" s="200"/>
      <c r="AQ1" s="200"/>
      <c r="AR1" s="6"/>
      <c r="AS1" s="200" t="s">
        <v>13</v>
      </c>
      <c r="AT1" s="200"/>
      <c r="AU1" s="200"/>
      <c r="AV1" s="6"/>
      <c r="AW1" s="6"/>
      <c r="AX1" s="200" t="s">
        <v>14</v>
      </c>
      <c r="AY1" s="200"/>
      <c r="AZ1" s="200"/>
      <c r="BA1" s="200"/>
      <c r="BB1" s="6"/>
      <c r="BC1" s="200" t="s">
        <v>15</v>
      </c>
      <c r="BD1" s="200"/>
      <c r="BE1" s="200"/>
      <c r="BF1" s="6" t="s">
        <v>16</v>
      </c>
      <c r="BG1" s="202" t="s">
        <v>17</v>
      </c>
    </row>
    <row r="2" spans="1:59" ht="15">
      <c r="A2" s="202"/>
      <c r="B2" s="202"/>
      <c r="C2" s="203"/>
      <c r="D2" s="204"/>
      <c r="E2" s="207" t="s">
        <v>18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2"/>
    </row>
    <row r="3" spans="1:59" ht="14.25">
      <c r="A3" s="202"/>
      <c r="B3" s="202"/>
      <c r="C3" s="203"/>
      <c r="D3" s="204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202"/>
    </row>
    <row r="4" spans="1:59" ht="15">
      <c r="A4" s="202"/>
      <c r="B4" s="202"/>
      <c r="C4" s="203"/>
      <c r="D4" s="204"/>
      <c r="E4" s="209" t="s">
        <v>19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2"/>
    </row>
    <row r="5" spans="1:59" ht="14.25">
      <c r="A5" s="202"/>
      <c r="B5" s="202"/>
      <c r="C5" s="203"/>
      <c r="D5" s="20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0"/>
      <c r="W5" s="8">
        <v>18</v>
      </c>
      <c r="X5" s="8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57">
        <v>43</v>
      </c>
      <c r="AW5" s="65"/>
      <c r="AX5" s="43">
        <v>44</v>
      </c>
      <c r="AY5" s="43">
        <v>45</v>
      </c>
      <c r="AZ5" s="43">
        <v>46</v>
      </c>
      <c r="BA5" s="43">
        <v>47</v>
      </c>
      <c r="BB5" s="43">
        <v>48</v>
      </c>
      <c r="BC5" s="43">
        <v>49</v>
      </c>
      <c r="BD5" s="43">
        <v>50</v>
      </c>
      <c r="BE5" s="43">
        <v>51</v>
      </c>
      <c r="BF5" s="43">
        <v>52</v>
      </c>
      <c r="BG5" s="202"/>
    </row>
    <row r="6" spans="1:59" ht="21" customHeight="1">
      <c r="A6" s="210" t="s">
        <v>20</v>
      </c>
      <c r="B6" s="200" t="s">
        <v>21</v>
      </c>
      <c r="C6" s="205" t="s">
        <v>22</v>
      </c>
      <c r="D6" s="11" t="s">
        <v>23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61"/>
      <c r="W6" s="25">
        <v>0</v>
      </c>
      <c r="X6" s="26">
        <v>0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35">
        <v>36</v>
      </c>
      <c r="AV6" s="34">
        <v>12</v>
      </c>
      <c r="AW6" s="66"/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11"/>
    </row>
    <row r="7" spans="1:59" ht="18" customHeight="1">
      <c r="A7" s="210"/>
      <c r="B7" s="200"/>
      <c r="C7" s="205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36</v>
      </c>
      <c r="V7" s="61"/>
      <c r="W7" s="25">
        <v>0</v>
      </c>
      <c r="X7" s="26">
        <v>0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35">
        <v>36</v>
      </c>
      <c r="AV7" s="34">
        <v>18</v>
      </c>
      <c r="AW7" s="66"/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11"/>
    </row>
    <row r="8" spans="1:59" ht="15">
      <c r="A8" s="210"/>
      <c r="B8" s="198" t="s">
        <v>25</v>
      </c>
      <c r="C8" s="199" t="s">
        <v>26</v>
      </c>
      <c r="D8" s="11" t="s">
        <v>23</v>
      </c>
      <c r="E8" s="15">
        <v>2</v>
      </c>
      <c r="F8" s="15"/>
      <c r="G8" s="15">
        <v>2</v>
      </c>
      <c r="H8" s="15"/>
      <c r="I8" s="15">
        <v>2</v>
      </c>
      <c r="J8" s="15"/>
      <c r="K8" s="15">
        <v>2</v>
      </c>
      <c r="L8" s="15"/>
      <c r="M8" s="15">
        <v>2</v>
      </c>
      <c r="N8" s="15"/>
      <c r="O8" s="15">
        <v>2</v>
      </c>
      <c r="P8" s="15"/>
      <c r="Q8" s="15">
        <v>2</v>
      </c>
      <c r="R8" s="15"/>
      <c r="S8" s="15">
        <v>2</v>
      </c>
      <c r="T8" s="15"/>
      <c r="U8" s="12"/>
      <c r="V8" s="62">
        <f aca="true" t="shared" si="0" ref="V8:V31">SUM(E8:U8)</f>
        <v>16</v>
      </c>
      <c r="W8" s="25"/>
      <c r="X8" s="25"/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33">
        <v>2</v>
      </c>
      <c r="AK8" s="33">
        <v>2</v>
      </c>
      <c r="AL8" s="13">
        <v>4</v>
      </c>
      <c r="AM8" s="13">
        <v>4</v>
      </c>
      <c r="AN8" s="13">
        <v>4</v>
      </c>
      <c r="AO8" s="13">
        <v>4</v>
      </c>
      <c r="AP8" s="13">
        <v>4</v>
      </c>
      <c r="AQ8" s="13">
        <v>4</v>
      </c>
      <c r="AR8" s="13">
        <v>4</v>
      </c>
      <c r="AS8" s="13">
        <v>4</v>
      </c>
      <c r="AT8" s="13">
        <v>4</v>
      </c>
      <c r="AU8" s="75" t="s">
        <v>89</v>
      </c>
      <c r="AV8" s="34"/>
      <c r="AW8" s="66">
        <f aca="true" t="shared" si="1" ref="AW8:AW31">SUM(Y8:AV8)</f>
        <v>62</v>
      </c>
      <c r="AX8" s="28"/>
      <c r="AY8" s="28"/>
      <c r="AZ8" s="28"/>
      <c r="BA8" s="28"/>
      <c r="BB8" s="28"/>
      <c r="BC8" s="28"/>
      <c r="BD8" s="28"/>
      <c r="BE8" s="28"/>
      <c r="BF8" s="28"/>
      <c r="BG8" s="13"/>
    </row>
    <row r="9" spans="1:59" ht="15">
      <c r="A9" s="210"/>
      <c r="B9" s="198"/>
      <c r="C9" s="199"/>
      <c r="D9" s="11" t="s">
        <v>24</v>
      </c>
      <c r="E9" s="107">
        <v>1</v>
      </c>
      <c r="F9" s="107"/>
      <c r="G9" s="107">
        <v>1</v>
      </c>
      <c r="H9" s="107"/>
      <c r="I9" s="107">
        <v>1</v>
      </c>
      <c r="J9" s="107"/>
      <c r="K9" s="107">
        <v>1</v>
      </c>
      <c r="L9" s="107"/>
      <c r="M9" s="107">
        <v>1</v>
      </c>
      <c r="N9" s="107"/>
      <c r="O9" s="107">
        <v>1</v>
      </c>
      <c r="P9" s="107"/>
      <c r="Q9" s="107">
        <v>1</v>
      </c>
      <c r="R9" s="107"/>
      <c r="S9" s="107">
        <v>1</v>
      </c>
      <c r="T9" s="107"/>
      <c r="U9" s="107"/>
      <c r="V9" s="108">
        <f t="shared" si="0"/>
        <v>8</v>
      </c>
      <c r="W9" s="25"/>
      <c r="X9" s="26"/>
      <c r="Y9" s="107">
        <v>1</v>
      </c>
      <c r="Z9" s="107">
        <v>1</v>
      </c>
      <c r="AA9" s="107">
        <v>1</v>
      </c>
      <c r="AB9" s="107">
        <v>1</v>
      </c>
      <c r="AC9" s="107">
        <v>1</v>
      </c>
      <c r="AD9" s="107">
        <v>1</v>
      </c>
      <c r="AE9" s="107">
        <v>1</v>
      </c>
      <c r="AF9" s="107">
        <v>1</v>
      </c>
      <c r="AG9" s="107">
        <v>1</v>
      </c>
      <c r="AH9" s="107">
        <v>1</v>
      </c>
      <c r="AI9" s="107">
        <v>1</v>
      </c>
      <c r="AJ9" s="109">
        <v>1</v>
      </c>
      <c r="AK9" s="109">
        <v>1</v>
      </c>
      <c r="AL9" s="107">
        <v>2</v>
      </c>
      <c r="AM9" s="107">
        <v>2</v>
      </c>
      <c r="AN9" s="107">
        <v>2</v>
      </c>
      <c r="AO9" s="107">
        <v>2</v>
      </c>
      <c r="AP9" s="107">
        <v>2</v>
      </c>
      <c r="AQ9" s="107">
        <v>2</v>
      </c>
      <c r="AR9" s="107">
        <v>2</v>
      </c>
      <c r="AS9" s="107">
        <v>2</v>
      </c>
      <c r="AT9" s="107">
        <v>2</v>
      </c>
      <c r="AU9" s="110"/>
      <c r="AV9" s="111"/>
      <c r="AW9" s="112">
        <f t="shared" si="1"/>
        <v>31</v>
      </c>
      <c r="AX9" s="28" t="s">
        <v>44</v>
      </c>
      <c r="AY9" s="28" t="s">
        <v>76</v>
      </c>
      <c r="AZ9" s="28" t="s">
        <v>77</v>
      </c>
      <c r="BA9" s="28" t="s">
        <v>78</v>
      </c>
      <c r="BB9" s="28" t="s">
        <v>44</v>
      </c>
      <c r="BC9" s="28" t="s">
        <v>79</v>
      </c>
      <c r="BD9" s="28" t="s">
        <v>80</v>
      </c>
      <c r="BE9" s="28" t="s">
        <v>81</v>
      </c>
      <c r="BF9" s="28"/>
      <c r="BG9" s="14"/>
    </row>
    <row r="10" spans="1:59" ht="15">
      <c r="A10" s="210"/>
      <c r="B10" s="199" t="s">
        <v>46</v>
      </c>
      <c r="C10" s="199" t="s">
        <v>27</v>
      </c>
      <c r="D10" s="11" t="s">
        <v>30</v>
      </c>
      <c r="E10" s="15">
        <v>4</v>
      </c>
      <c r="F10" s="15">
        <v>4</v>
      </c>
      <c r="G10" s="15">
        <v>4</v>
      </c>
      <c r="H10" s="15">
        <v>4</v>
      </c>
      <c r="I10" s="15">
        <v>2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/>
      <c r="S10" s="15"/>
      <c r="T10" s="15"/>
      <c r="U10" s="12">
        <v>2</v>
      </c>
      <c r="V10" s="62">
        <f t="shared" si="0"/>
        <v>52</v>
      </c>
      <c r="W10" s="25"/>
      <c r="X10" s="25"/>
      <c r="Y10" s="13">
        <v>2</v>
      </c>
      <c r="Z10" s="13">
        <v>4</v>
      </c>
      <c r="AA10" s="13">
        <v>2</v>
      </c>
      <c r="AB10" s="13">
        <v>2</v>
      </c>
      <c r="AC10" s="13">
        <v>4</v>
      </c>
      <c r="AD10" s="13">
        <v>2</v>
      </c>
      <c r="AE10" s="13">
        <v>4</v>
      </c>
      <c r="AF10" s="13">
        <v>2</v>
      </c>
      <c r="AG10" s="13">
        <v>4</v>
      </c>
      <c r="AH10" s="13">
        <v>2</v>
      </c>
      <c r="AI10" s="13">
        <v>4</v>
      </c>
      <c r="AJ10" s="33">
        <v>2</v>
      </c>
      <c r="AK10" s="33">
        <v>4</v>
      </c>
      <c r="AL10" s="13">
        <v>2</v>
      </c>
      <c r="AM10" s="13">
        <v>4</v>
      </c>
      <c r="AN10" s="13">
        <v>2</v>
      </c>
      <c r="AO10" s="13">
        <v>4</v>
      </c>
      <c r="AP10" s="13">
        <v>2</v>
      </c>
      <c r="AQ10" s="13">
        <v>4</v>
      </c>
      <c r="AR10" s="13">
        <v>2</v>
      </c>
      <c r="AS10" s="13">
        <v>4</v>
      </c>
      <c r="AT10" s="13">
        <v>3</v>
      </c>
      <c r="AU10" s="35"/>
      <c r="AV10" s="34"/>
      <c r="AW10" s="66">
        <f t="shared" si="1"/>
        <v>65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13"/>
    </row>
    <row r="11" spans="1:59" ht="15">
      <c r="A11" s="210"/>
      <c r="B11" s="199"/>
      <c r="C11" s="199"/>
      <c r="D11" s="11" t="s">
        <v>24</v>
      </c>
      <c r="E11" s="107">
        <v>2</v>
      </c>
      <c r="F11" s="107">
        <v>2</v>
      </c>
      <c r="G11" s="107">
        <v>2</v>
      </c>
      <c r="H11" s="107">
        <v>2</v>
      </c>
      <c r="I11" s="107">
        <v>1</v>
      </c>
      <c r="J11" s="107">
        <v>2</v>
      </c>
      <c r="K11" s="107">
        <v>2</v>
      </c>
      <c r="L11" s="107">
        <v>2</v>
      </c>
      <c r="M11" s="107">
        <v>2</v>
      </c>
      <c r="N11" s="107">
        <v>2</v>
      </c>
      <c r="O11" s="107">
        <v>2</v>
      </c>
      <c r="P11" s="107">
        <v>2</v>
      </c>
      <c r="Q11" s="107">
        <v>2</v>
      </c>
      <c r="R11" s="107"/>
      <c r="S11" s="107">
        <v>0</v>
      </c>
      <c r="T11" s="107"/>
      <c r="U11" s="107">
        <v>1</v>
      </c>
      <c r="V11" s="108">
        <f t="shared" si="0"/>
        <v>26</v>
      </c>
      <c r="W11" s="25"/>
      <c r="X11" s="26"/>
      <c r="Y11" s="107">
        <v>1</v>
      </c>
      <c r="Z11" s="107">
        <v>2</v>
      </c>
      <c r="AA11" s="107">
        <v>1</v>
      </c>
      <c r="AB11" s="107">
        <v>1</v>
      </c>
      <c r="AC11" s="107">
        <v>2</v>
      </c>
      <c r="AD11" s="107">
        <v>1</v>
      </c>
      <c r="AE11" s="107">
        <v>2</v>
      </c>
      <c r="AF11" s="107">
        <v>1</v>
      </c>
      <c r="AG11" s="107">
        <v>2</v>
      </c>
      <c r="AH11" s="107">
        <v>1</v>
      </c>
      <c r="AI11" s="107">
        <v>2</v>
      </c>
      <c r="AJ11" s="109">
        <v>1</v>
      </c>
      <c r="AK11" s="109">
        <v>2</v>
      </c>
      <c r="AL11" s="107">
        <v>1</v>
      </c>
      <c r="AM11" s="107">
        <v>2</v>
      </c>
      <c r="AN11" s="107">
        <v>1</v>
      </c>
      <c r="AO11" s="107">
        <v>2</v>
      </c>
      <c r="AP11" s="107">
        <v>1</v>
      </c>
      <c r="AQ11" s="107">
        <v>2</v>
      </c>
      <c r="AR11" s="107">
        <v>1</v>
      </c>
      <c r="AS11" s="107">
        <v>2</v>
      </c>
      <c r="AT11" s="107">
        <v>1</v>
      </c>
      <c r="AU11" s="110"/>
      <c r="AV11" s="111"/>
      <c r="AW11" s="112">
        <f t="shared" si="1"/>
        <v>32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14"/>
    </row>
    <row r="12" spans="1:59" ht="15">
      <c r="A12" s="210"/>
      <c r="B12" s="198" t="s">
        <v>28</v>
      </c>
      <c r="C12" s="199" t="s">
        <v>29</v>
      </c>
      <c r="D12" s="11" t="s">
        <v>30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>
        <v>2</v>
      </c>
      <c r="V12" s="62">
        <f t="shared" si="0"/>
        <v>34</v>
      </c>
      <c r="W12" s="25"/>
      <c r="X12" s="25"/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33">
        <v>2</v>
      </c>
      <c r="AK12" s="3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35"/>
      <c r="AV12" s="34"/>
      <c r="AW12" s="66">
        <f t="shared" si="1"/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13"/>
    </row>
    <row r="13" spans="1:59" ht="15">
      <c r="A13" s="210"/>
      <c r="B13" s="198"/>
      <c r="C13" s="199"/>
      <c r="D13" s="11" t="s">
        <v>24</v>
      </c>
      <c r="E13" s="107">
        <v>1</v>
      </c>
      <c r="F13" s="107">
        <v>1</v>
      </c>
      <c r="G13" s="107">
        <v>1</v>
      </c>
      <c r="H13" s="107">
        <v>1</v>
      </c>
      <c r="I13" s="107">
        <v>1</v>
      </c>
      <c r="J13" s="107">
        <v>1</v>
      </c>
      <c r="K13" s="107">
        <v>1</v>
      </c>
      <c r="L13" s="107">
        <v>1</v>
      </c>
      <c r="M13" s="107">
        <v>1</v>
      </c>
      <c r="N13" s="107">
        <v>1</v>
      </c>
      <c r="O13" s="107">
        <v>1</v>
      </c>
      <c r="P13" s="107">
        <v>1</v>
      </c>
      <c r="Q13" s="107">
        <v>1</v>
      </c>
      <c r="R13" s="107">
        <v>1</v>
      </c>
      <c r="S13" s="107">
        <v>1</v>
      </c>
      <c r="T13" s="107">
        <v>1</v>
      </c>
      <c r="U13" s="107">
        <v>1</v>
      </c>
      <c r="V13" s="108">
        <f t="shared" si="0"/>
        <v>17</v>
      </c>
      <c r="W13" s="25"/>
      <c r="X13" s="26"/>
      <c r="Y13" s="107">
        <v>1</v>
      </c>
      <c r="Z13" s="107">
        <v>1</v>
      </c>
      <c r="AA13" s="107">
        <v>1</v>
      </c>
      <c r="AB13" s="107">
        <v>1</v>
      </c>
      <c r="AC13" s="107">
        <v>1</v>
      </c>
      <c r="AD13" s="107">
        <v>1</v>
      </c>
      <c r="AE13" s="107">
        <v>1</v>
      </c>
      <c r="AF13" s="107">
        <v>1</v>
      </c>
      <c r="AG13" s="107">
        <v>1</v>
      </c>
      <c r="AH13" s="107">
        <v>1</v>
      </c>
      <c r="AI13" s="107">
        <v>1</v>
      </c>
      <c r="AJ13" s="109">
        <v>1</v>
      </c>
      <c r="AK13" s="109">
        <v>1</v>
      </c>
      <c r="AL13" s="107">
        <v>1</v>
      </c>
      <c r="AM13" s="107">
        <v>1</v>
      </c>
      <c r="AN13" s="107">
        <v>1</v>
      </c>
      <c r="AO13" s="107">
        <v>1</v>
      </c>
      <c r="AP13" s="107">
        <v>1</v>
      </c>
      <c r="AQ13" s="107">
        <v>1</v>
      </c>
      <c r="AR13" s="107">
        <v>1</v>
      </c>
      <c r="AS13" s="107">
        <v>1</v>
      </c>
      <c r="AT13" s="107">
        <v>1</v>
      </c>
      <c r="AU13" s="110"/>
      <c r="AV13" s="111"/>
      <c r="AW13" s="112">
        <f t="shared" si="1"/>
        <v>22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14"/>
    </row>
    <row r="14" spans="1:59" ht="15">
      <c r="A14" s="210"/>
      <c r="B14" s="199" t="s">
        <v>31</v>
      </c>
      <c r="C14" s="199" t="s">
        <v>33</v>
      </c>
      <c r="D14" s="11" t="s">
        <v>30</v>
      </c>
      <c r="E14" s="15">
        <v>4</v>
      </c>
      <c r="F14" s="15"/>
      <c r="G14" s="15">
        <v>4</v>
      </c>
      <c r="H14" s="15"/>
      <c r="I14" s="15">
        <v>4</v>
      </c>
      <c r="J14" s="15"/>
      <c r="K14" s="15">
        <v>4</v>
      </c>
      <c r="L14" s="15"/>
      <c r="M14" s="15">
        <v>4</v>
      </c>
      <c r="N14" s="15">
        <v>4</v>
      </c>
      <c r="O14" s="15">
        <v>4</v>
      </c>
      <c r="P14" s="15">
        <v>4</v>
      </c>
      <c r="Q14" s="15">
        <v>4</v>
      </c>
      <c r="R14" s="15">
        <v>4</v>
      </c>
      <c r="S14" s="15">
        <v>4</v>
      </c>
      <c r="T14" s="15">
        <v>4</v>
      </c>
      <c r="U14" s="12">
        <v>4</v>
      </c>
      <c r="V14" s="62">
        <f t="shared" si="0"/>
        <v>52</v>
      </c>
      <c r="W14" s="25"/>
      <c r="X14" s="25"/>
      <c r="Y14" s="13">
        <v>4</v>
      </c>
      <c r="Z14" s="13">
        <v>2</v>
      </c>
      <c r="AA14" s="13">
        <v>4</v>
      </c>
      <c r="AB14" s="13">
        <v>2</v>
      </c>
      <c r="AC14" s="13">
        <v>4</v>
      </c>
      <c r="AD14" s="13">
        <v>2</v>
      </c>
      <c r="AE14" s="13">
        <v>4</v>
      </c>
      <c r="AF14" s="13">
        <v>2</v>
      </c>
      <c r="AG14" s="13">
        <v>4</v>
      </c>
      <c r="AH14" s="13">
        <v>2</v>
      </c>
      <c r="AI14" s="13">
        <v>4</v>
      </c>
      <c r="AJ14" s="33">
        <v>2</v>
      </c>
      <c r="AK14" s="33">
        <v>4</v>
      </c>
      <c r="AL14" s="13">
        <v>2</v>
      </c>
      <c r="AM14" s="13">
        <v>4</v>
      </c>
      <c r="AN14" s="13">
        <v>4</v>
      </c>
      <c r="AO14" s="13">
        <v>4</v>
      </c>
      <c r="AP14" s="13">
        <v>4</v>
      </c>
      <c r="AQ14" s="13">
        <v>4</v>
      </c>
      <c r="AR14" s="13">
        <v>3</v>
      </c>
      <c r="AS14" s="13"/>
      <c r="AT14" s="13"/>
      <c r="AU14" s="35"/>
      <c r="AV14" s="34"/>
      <c r="AW14" s="66">
        <f t="shared" si="1"/>
        <v>65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13"/>
    </row>
    <row r="15" spans="1:59" ht="15">
      <c r="A15" s="210"/>
      <c r="B15" s="199"/>
      <c r="C15" s="199"/>
      <c r="D15" s="11" t="s">
        <v>24</v>
      </c>
      <c r="E15" s="107">
        <v>2</v>
      </c>
      <c r="F15" s="107"/>
      <c r="G15" s="107">
        <v>2</v>
      </c>
      <c r="H15" s="107"/>
      <c r="I15" s="107">
        <v>2</v>
      </c>
      <c r="J15" s="107"/>
      <c r="K15" s="107">
        <v>2</v>
      </c>
      <c r="L15" s="107"/>
      <c r="M15" s="107">
        <v>2</v>
      </c>
      <c r="N15" s="107">
        <v>2</v>
      </c>
      <c r="O15" s="107">
        <v>2</v>
      </c>
      <c r="P15" s="107">
        <v>2</v>
      </c>
      <c r="Q15" s="107">
        <v>2</v>
      </c>
      <c r="R15" s="107">
        <v>2</v>
      </c>
      <c r="S15" s="107">
        <v>2</v>
      </c>
      <c r="T15" s="107">
        <v>2</v>
      </c>
      <c r="U15" s="107">
        <v>2</v>
      </c>
      <c r="V15" s="108">
        <f t="shared" si="0"/>
        <v>26</v>
      </c>
      <c r="W15" s="25"/>
      <c r="X15" s="26"/>
      <c r="Y15" s="107">
        <v>2</v>
      </c>
      <c r="Z15" s="107">
        <v>1</v>
      </c>
      <c r="AA15" s="107">
        <v>3</v>
      </c>
      <c r="AB15" s="107">
        <v>1</v>
      </c>
      <c r="AC15" s="107">
        <v>2</v>
      </c>
      <c r="AD15" s="107">
        <v>1</v>
      </c>
      <c r="AE15" s="107">
        <v>2</v>
      </c>
      <c r="AF15" s="107">
        <v>1</v>
      </c>
      <c r="AG15" s="107">
        <v>2</v>
      </c>
      <c r="AH15" s="107">
        <v>1</v>
      </c>
      <c r="AI15" s="107">
        <v>2</v>
      </c>
      <c r="AJ15" s="109">
        <v>1</v>
      </c>
      <c r="AK15" s="109">
        <v>2</v>
      </c>
      <c r="AL15" s="107">
        <v>1</v>
      </c>
      <c r="AM15" s="107">
        <v>2</v>
      </c>
      <c r="AN15" s="107">
        <v>2</v>
      </c>
      <c r="AO15" s="107">
        <v>2</v>
      </c>
      <c r="AP15" s="107">
        <v>2</v>
      </c>
      <c r="AQ15" s="107">
        <v>2</v>
      </c>
      <c r="AR15" s="107">
        <v>1</v>
      </c>
      <c r="AS15" s="107"/>
      <c r="AT15" s="107"/>
      <c r="AU15" s="110"/>
      <c r="AV15" s="111"/>
      <c r="AW15" s="112">
        <f t="shared" si="1"/>
        <v>33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14"/>
    </row>
    <row r="16" spans="1:59" ht="18.75" customHeight="1">
      <c r="A16" s="210"/>
      <c r="B16" s="199" t="s">
        <v>32</v>
      </c>
      <c r="C16" s="199" t="s">
        <v>69</v>
      </c>
      <c r="D16" s="11" t="s">
        <v>30</v>
      </c>
      <c r="E16" s="15">
        <v>4</v>
      </c>
      <c r="F16" s="15"/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  <c r="N16" s="15">
        <v>4</v>
      </c>
      <c r="O16" s="15">
        <v>2</v>
      </c>
      <c r="P16" s="15">
        <v>2</v>
      </c>
      <c r="Q16" s="15">
        <v>2</v>
      </c>
      <c r="R16" s="15">
        <v>4</v>
      </c>
      <c r="S16" s="15">
        <v>2</v>
      </c>
      <c r="T16" s="15">
        <v>4</v>
      </c>
      <c r="U16" s="12"/>
      <c r="V16" s="62">
        <f t="shared" si="0"/>
        <v>52</v>
      </c>
      <c r="W16" s="25"/>
      <c r="X16" s="25"/>
      <c r="Y16" s="13">
        <v>4</v>
      </c>
      <c r="Z16" s="13">
        <v>4</v>
      </c>
      <c r="AA16" s="13">
        <v>3</v>
      </c>
      <c r="AB16" s="13">
        <v>4</v>
      </c>
      <c r="AC16" s="13">
        <v>2</v>
      </c>
      <c r="AD16" s="13">
        <v>4</v>
      </c>
      <c r="AE16" s="13">
        <v>2</v>
      </c>
      <c r="AF16" s="13">
        <v>4</v>
      </c>
      <c r="AG16" s="13">
        <v>2</v>
      </c>
      <c r="AH16" s="13">
        <v>4</v>
      </c>
      <c r="AI16" s="13">
        <v>2</v>
      </c>
      <c r="AJ16" s="33">
        <v>4</v>
      </c>
      <c r="AK16" s="33">
        <v>2</v>
      </c>
      <c r="AL16" s="13">
        <v>4</v>
      </c>
      <c r="AM16" s="13">
        <v>2</v>
      </c>
      <c r="AN16" s="13">
        <v>4</v>
      </c>
      <c r="AO16" s="13">
        <v>2</v>
      </c>
      <c r="AP16" s="13">
        <v>4</v>
      </c>
      <c r="AQ16" s="13">
        <v>2</v>
      </c>
      <c r="AR16" s="13">
        <v>4</v>
      </c>
      <c r="AS16" s="13">
        <v>2</v>
      </c>
      <c r="AT16" s="13"/>
      <c r="AU16" s="35"/>
      <c r="AV16" s="34"/>
      <c r="AW16" s="66">
        <f t="shared" si="1"/>
        <v>65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13"/>
    </row>
    <row r="17" spans="1:59" ht="16.5" customHeight="1">
      <c r="A17" s="210"/>
      <c r="B17" s="199"/>
      <c r="C17" s="199"/>
      <c r="D17" s="11" t="s">
        <v>24</v>
      </c>
      <c r="E17" s="107">
        <v>2</v>
      </c>
      <c r="F17" s="107"/>
      <c r="G17" s="107">
        <v>2</v>
      </c>
      <c r="H17" s="107">
        <v>2</v>
      </c>
      <c r="I17" s="107">
        <v>2</v>
      </c>
      <c r="J17" s="107">
        <v>2</v>
      </c>
      <c r="K17" s="107">
        <v>2</v>
      </c>
      <c r="L17" s="107">
        <v>2</v>
      </c>
      <c r="M17" s="107">
        <v>2</v>
      </c>
      <c r="N17" s="107">
        <v>2</v>
      </c>
      <c r="O17" s="107">
        <v>1</v>
      </c>
      <c r="P17" s="107">
        <v>1</v>
      </c>
      <c r="Q17" s="107">
        <v>1</v>
      </c>
      <c r="R17" s="107">
        <v>2</v>
      </c>
      <c r="S17" s="107">
        <v>1</v>
      </c>
      <c r="T17" s="107">
        <v>2</v>
      </c>
      <c r="U17" s="107"/>
      <c r="V17" s="108">
        <f t="shared" si="0"/>
        <v>26</v>
      </c>
      <c r="W17" s="25"/>
      <c r="X17" s="26"/>
      <c r="Y17" s="107">
        <v>2</v>
      </c>
      <c r="Z17" s="107">
        <v>2</v>
      </c>
      <c r="AA17" s="107">
        <v>1</v>
      </c>
      <c r="AB17" s="107">
        <v>2</v>
      </c>
      <c r="AC17" s="107">
        <v>1</v>
      </c>
      <c r="AD17" s="107">
        <v>2</v>
      </c>
      <c r="AE17" s="107">
        <v>1</v>
      </c>
      <c r="AF17" s="107">
        <v>2</v>
      </c>
      <c r="AG17" s="107">
        <v>1</v>
      </c>
      <c r="AH17" s="107">
        <v>2</v>
      </c>
      <c r="AI17" s="107">
        <v>1</v>
      </c>
      <c r="AJ17" s="109">
        <v>2</v>
      </c>
      <c r="AK17" s="109">
        <v>1</v>
      </c>
      <c r="AL17" s="107">
        <v>2</v>
      </c>
      <c r="AM17" s="107">
        <v>1</v>
      </c>
      <c r="AN17" s="107">
        <v>2</v>
      </c>
      <c r="AO17" s="107">
        <v>1</v>
      </c>
      <c r="AP17" s="107">
        <v>2</v>
      </c>
      <c r="AQ17" s="107">
        <v>1</v>
      </c>
      <c r="AR17" s="107">
        <v>2</v>
      </c>
      <c r="AS17" s="107">
        <v>1</v>
      </c>
      <c r="AT17" s="107"/>
      <c r="AU17" s="110"/>
      <c r="AV17" s="111"/>
      <c r="AW17" s="112">
        <f t="shared" si="1"/>
        <v>32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14"/>
    </row>
    <row r="18" spans="1:59" ht="15">
      <c r="A18" s="210"/>
      <c r="B18" s="199" t="s">
        <v>85</v>
      </c>
      <c r="C18" s="199" t="s">
        <v>86</v>
      </c>
      <c r="D18" s="11" t="s">
        <v>30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6</v>
      </c>
      <c r="R18" s="15">
        <v>6</v>
      </c>
      <c r="S18" s="15">
        <v>6</v>
      </c>
      <c r="T18" s="15">
        <v>6</v>
      </c>
      <c r="U18" s="12">
        <v>6</v>
      </c>
      <c r="V18" s="62">
        <f t="shared" si="0"/>
        <v>78</v>
      </c>
      <c r="W18" s="25"/>
      <c r="X18" s="2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33"/>
      <c r="AK18" s="33"/>
      <c r="AL18" s="13"/>
      <c r="AM18" s="13"/>
      <c r="AN18" s="13"/>
      <c r="AO18" s="13"/>
      <c r="AP18" s="13"/>
      <c r="AQ18" s="13"/>
      <c r="AR18" s="13"/>
      <c r="AS18" s="13"/>
      <c r="AT18" s="13"/>
      <c r="AU18" s="34"/>
      <c r="AV18" s="34"/>
      <c r="AW18" s="66">
        <f t="shared" si="1"/>
        <v>0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13"/>
    </row>
    <row r="19" spans="1:59" ht="15">
      <c r="A19" s="210"/>
      <c r="B19" s="199"/>
      <c r="C19" s="199"/>
      <c r="D19" s="11" t="s">
        <v>24</v>
      </c>
      <c r="E19" s="107">
        <v>2</v>
      </c>
      <c r="F19" s="107">
        <v>2</v>
      </c>
      <c r="G19" s="107">
        <v>2</v>
      </c>
      <c r="H19" s="107">
        <v>2</v>
      </c>
      <c r="I19" s="107">
        <v>2</v>
      </c>
      <c r="J19" s="107">
        <v>2</v>
      </c>
      <c r="K19" s="107">
        <v>2</v>
      </c>
      <c r="L19" s="107">
        <v>2</v>
      </c>
      <c r="M19" s="107">
        <v>2</v>
      </c>
      <c r="N19" s="107">
        <v>2</v>
      </c>
      <c r="O19" s="107">
        <v>2</v>
      </c>
      <c r="P19" s="107">
        <v>2</v>
      </c>
      <c r="Q19" s="107">
        <v>3</v>
      </c>
      <c r="R19" s="107">
        <v>3</v>
      </c>
      <c r="S19" s="107">
        <v>3</v>
      </c>
      <c r="T19" s="107">
        <v>3</v>
      </c>
      <c r="U19" s="107">
        <v>3</v>
      </c>
      <c r="V19" s="108">
        <f t="shared" si="0"/>
        <v>39</v>
      </c>
      <c r="W19" s="25"/>
      <c r="X19" s="26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9"/>
      <c r="AK19" s="109"/>
      <c r="AL19" s="107"/>
      <c r="AM19" s="107"/>
      <c r="AN19" s="107"/>
      <c r="AO19" s="107"/>
      <c r="AP19" s="107"/>
      <c r="AQ19" s="107"/>
      <c r="AR19" s="107"/>
      <c r="AS19" s="107"/>
      <c r="AT19" s="107"/>
      <c r="AU19" s="111"/>
      <c r="AV19" s="111"/>
      <c r="AW19" s="112">
        <f t="shared" si="1"/>
        <v>0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14"/>
    </row>
    <row r="20" spans="1:59" ht="15">
      <c r="A20" s="210"/>
      <c r="B20" s="196" t="s">
        <v>125</v>
      </c>
      <c r="C20" s="196" t="s">
        <v>87</v>
      </c>
      <c r="D20" s="11" t="s">
        <v>30</v>
      </c>
      <c r="E20" s="15">
        <v>4</v>
      </c>
      <c r="F20" s="15">
        <v>4</v>
      </c>
      <c r="G20" s="15">
        <v>4</v>
      </c>
      <c r="H20" s="15">
        <v>4</v>
      </c>
      <c r="I20" s="15">
        <v>4</v>
      </c>
      <c r="J20" s="15">
        <v>4</v>
      </c>
      <c r="K20" s="15">
        <v>4</v>
      </c>
      <c r="L20" s="15">
        <v>4</v>
      </c>
      <c r="M20" s="15">
        <v>6</v>
      </c>
      <c r="N20" s="15">
        <v>6</v>
      </c>
      <c r="O20" s="15">
        <v>6</v>
      </c>
      <c r="P20" s="15">
        <v>6</v>
      </c>
      <c r="Q20" s="15">
        <v>6</v>
      </c>
      <c r="R20" s="15">
        <v>6</v>
      </c>
      <c r="S20" s="15">
        <v>6</v>
      </c>
      <c r="T20" s="15">
        <v>2</v>
      </c>
      <c r="U20" s="12">
        <v>2</v>
      </c>
      <c r="V20" s="62">
        <f t="shared" si="0"/>
        <v>78</v>
      </c>
      <c r="W20" s="25"/>
      <c r="X20" s="26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33"/>
      <c r="AK20" s="33"/>
      <c r="AL20" s="13"/>
      <c r="AM20" s="13"/>
      <c r="AN20" s="13"/>
      <c r="AO20" s="13"/>
      <c r="AP20" s="13"/>
      <c r="AQ20" s="13"/>
      <c r="AR20" s="13"/>
      <c r="AS20" s="13"/>
      <c r="AT20" s="12"/>
      <c r="AU20" s="34"/>
      <c r="AV20" s="34"/>
      <c r="AW20" s="66"/>
      <c r="AX20" s="28"/>
      <c r="AY20" s="28"/>
      <c r="AZ20" s="28"/>
      <c r="BA20" s="28"/>
      <c r="BB20" s="28"/>
      <c r="BC20" s="28"/>
      <c r="BD20" s="28"/>
      <c r="BE20" s="28"/>
      <c r="BF20" s="28"/>
      <c r="BG20" s="14"/>
    </row>
    <row r="21" spans="1:59" ht="15">
      <c r="A21" s="210"/>
      <c r="B21" s="197"/>
      <c r="C21" s="197"/>
      <c r="D21" s="11" t="s">
        <v>24</v>
      </c>
      <c r="E21" s="107">
        <v>2</v>
      </c>
      <c r="F21" s="107">
        <v>2</v>
      </c>
      <c r="G21" s="107">
        <v>2</v>
      </c>
      <c r="H21" s="107">
        <v>2</v>
      </c>
      <c r="I21" s="107">
        <v>2</v>
      </c>
      <c r="J21" s="107">
        <v>2</v>
      </c>
      <c r="K21" s="107">
        <v>2</v>
      </c>
      <c r="L21" s="107">
        <v>2</v>
      </c>
      <c r="M21" s="107">
        <v>3</v>
      </c>
      <c r="N21" s="107">
        <v>3</v>
      </c>
      <c r="O21" s="107">
        <v>3</v>
      </c>
      <c r="P21" s="107">
        <v>3</v>
      </c>
      <c r="Q21" s="107">
        <v>3</v>
      </c>
      <c r="R21" s="107">
        <v>3</v>
      </c>
      <c r="S21" s="107">
        <v>3</v>
      </c>
      <c r="T21" s="107">
        <v>1</v>
      </c>
      <c r="U21" s="107">
        <v>1</v>
      </c>
      <c r="V21" s="108">
        <f t="shared" si="0"/>
        <v>39</v>
      </c>
      <c r="W21" s="25"/>
      <c r="X21" s="26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9"/>
      <c r="AK21" s="109"/>
      <c r="AL21" s="107"/>
      <c r="AM21" s="107"/>
      <c r="AN21" s="107"/>
      <c r="AO21" s="107"/>
      <c r="AP21" s="107"/>
      <c r="AQ21" s="107"/>
      <c r="AR21" s="107"/>
      <c r="AS21" s="107"/>
      <c r="AT21" s="107"/>
      <c r="AU21" s="111"/>
      <c r="AV21" s="111"/>
      <c r="AW21" s="112">
        <f t="shared" si="1"/>
        <v>0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14"/>
    </row>
    <row r="22" spans="1:59" ht="15">
      <c r="A22" s="210"/>
      <c r="B22" s="199" t="s">
        <v>126</v>
      </c>
      <c r="C22" s="199" t="s">
        <v>70</v>
      </c>
      <c r="D22" s="11" t="s">
        <v>30</v>
      </c>
      <c r="E22" s="15">
        <v>3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5">
        <v>3</v>
      </c>
      <c r="M22" s="15">
        <v>3</v>
      </c>
      <c r="N22" s="15">
        <v>3</v>
      </c>
      <c r="O22" s="15">
        <v>3</v>
      </c>
      <c r="P22" s="15">
        <v>3</v>
      </c>
      <c r="Q22" s="15">
        <v>3</v>
      </c>
      <c r="R22" s="15">
        <v>3</v>
      </c>
      <c r="S22" s="15">
        <v>3</v>
      </c>
      <c r="T22" s="15">
        <v>3</v>
      </c>
      <c r="U22" s="12">
        <v>4</v>
      </c>
      <c r="V22" s="62">
        <f t="shared" si="0"/>
        <v>52</v>
      </c>
      <c r="W22" s="25"/>
      <c r="X22" s="25"/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4</v>
      </c>
      <c r="AH22" s="12">
        <v>4</v>
      </c>
      <c r="AI22" s="12">
        <v>4</v>
      </c>
      <c r="AJ22" s="48">
        <v>4</v>
      </c>
      <c r="AK22" s="48">
        <v>4</v>
      </c>
      <c r="AL22" s="12">
        <v>4</v>
      </c>
      <c r="AM22" s="12">
        <v>4</v>
      </c>
      <c r="AN22" s="12">
        <v>4</v>
      </c>
      <c r="AO22" s="12">
        <v>4</v>
      </c>
      <c r="AP22" s="12">
        <v>4</v>
      </c>
      <c r="AQ22" s="12">
        <v>4</v>
      </c>
      <c r="AR22" s="13">
        <v>4</v>
      </c>
      <c r="AS22" s="13">
        <v>1</v>
      </c>
      <c r="AT22" s="13"/>
      <c r="AU22" s="34"/>
      <c r="AV22" s="34"/>
      <c r="AW22" s="66">
        <f t="shared" si="1"/>
        <v>65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13"/>
    </row>
    <row r="23" spans="1:59" ht="15">
      <c r="A23" s="210"/>
      <c r="B23" s="199"/>
      <c r="C23" s="199"/>
      <c r="D23" s="11" t="s">
        <v>24</v>
      </c>
      <c r="E23" s="107">
        <v>2</v>
      </c>
      <c r="F23" s="107">
        <v>2</v>
      </c>
      <c r="G23" s="107">
        <v>2</v>
      </c>
      <c r="H23" s="107">
        <v>2</v>
      </c>
      <c r="I23" s="107">
        <v>2</v>
      </c>
      <c r="J23" s="107">
        <v>2</v>
      </c>
      <c r="K23" s="107">
        <v>2</v>
      </c>
      <c r="L23" s="107">
        <v>2</v>
      </c>
      <c r="M23" s="107">
        <v>2</v>
      </c>
      <c r="N23" s="107">
        <v>2</v>
      </c>
      <c r="O23" s="107">
        <v>1</v>
      </c>
      <c r="P23" s="107">
        <v>1</v>
      </c>
      <c r="Q23" s="107">
        <v>1</v>
      </c>
      <c r="R23" s="107">
        <v>1</v>
      </c>
      <c r="S23" s="107">
        <v>1</v>
      </c>
      <c r="T23" s="107">
        <v>1</v>
      </c>
      <c r="U23" s="107"/>
      <c r="V23" s="108">
        <f t="shared" si="0"/>
        <v>26</v>
      </c>
      <c r="W23" s="25"/>
      <c r="X23" s="26"/>
      <c r="Y23" s="113">
        <v>1</v>
      </c>
      <c r="Z23" s="113">
        <v>1</v>
      </c>
      <c r="AA23" s="113">
        <v>1</v>
      </c>
      <c r="AB23" s="113">
        <v>1</v>
      </c>
      <c r="AC23" s="113">
        <v>1</v>
      </c>
      <c r="AD23" s="113">
        <v>1</v>
      </c>
      <c r="AE23" s="113">
        <v>1</v>
      </c>
      <c r="AF23" s="113">
        <v>1</v>
      </c>
      <c r="AG23" s="113">
        <v>2</v>
      </c>
      <c r="AH23" s="113">
        <v>2</v>
      </c>
      <c r="AI23" s="113">
        <v>2</v>
      </c>
      <c r="AJ23" s="114">
        <v>2</v>
      </c>
      <c r="AK23" s="114">
        <v>2</v>
      </c>
      <c r="AL23" s="113">
        <v>2</v>
      </c>
      <c r="AM23" s="113">
        <v>2</v>
      </c>
      <c r="AN23" s="113">
        <v>2</v>
      </c>
      <c r="AO23" s="113">
        <v>2</v>
      </c>
      <c r="AP23" s="113">
        <v>2</v>
      </c>
      <c r="AQ23" s="113">
        <v>2</v>
      </c>
      <c r="AR23" s="107">
        <v>2</v>
      </c>
      <c r="AS23" s="107">
        <v>1</v>
      </c>
      <c r="AT23" s="107">
        <v>0</v>
      </c>
      <c r="AU23" s="111"/>
      <c r="AV23" s="111"/>
      <c r="AW23" s="112">
        <f t="shared" si="1"/>
        <v>33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14"/>
    </row>
    <row r="24" spans="1:59" ht="15">
      <c r="A24" s="210"/>
      <c r="B24" s="196" t="s">
        <v>127</v>
      </c>
      <c r="C24" s="196" t="s">
        <v>71</v>
      </c>
      <c r="D24" s="11" t="s">
        <v>30</v>
      </c>
      <c r="E24" s="12">
        <v>3</v>
      </c>
      <c r="F24" s="12">
        <v>3</v>
      </c>
      <c r="G24" s="12">
        <v>3</v>
      </c>
      <c r="H24" s="12">
        <v>3</v>
      </c>
      <c r="I24" s="12">
        <v>1</v>
      </c>
      <c r="J24" s="12">
        <v>3</v>
      </c>
      <c r="K24" s="12">
        <v>1</v>
      </c>
      <c r="L24" s="15">
        <v>3</v>
      </c>
      <c r="M24" s="15">
        <v>3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2">
        <v>2</v>
      </c>
      <c r="V24" s="62">
        <f t="shared" si="0"/>
        <v>32</v>
      </c>
      <c r="W24" s="25"/>
      <c r="X24" s="27"/>
      <c r="Y24" s="15">
        <v>2</v>
      </c>
      <c r="Z24" s="15">
        <v>2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49">
        <v>2</v>
      </c>
      <c r="AK24" s="49">
        <v>2</v>
      </c>
      <c r="AL24" s="15">
        <v>2</v>
      </c>
      <c r="AM24" s="15">
        <v>2</v>
      </c>
      <c r="AN24" s="15">
        <v>2</v>
      </c>
      <c r="AO24" s="15">
        <v>2</v>
      </c>
      <c r="AP24" s="15">
        <v>2</v>
      </c>
      <c r="AQ24" s="15">
        <v>2</v>
      </c>
      <c r="AR24" s="15"/>
      <c r="AS24" s="15"/>
      <c r="AT24" s="15"/>
      <c r="AU24" s="34"/>
      <c r="AV24" s="34"/>
      <c r="AW24" s="66">
        <f t="shared" si="1"/>
        <v>38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13"/>
    </row>
    <row r="25" spans="1:59" ht="15">
      <c r="A25" s="210"/>
      <c r="B25" s="197"/>
      <c r="C25" s="197"/>
      <c r="D25" s="11" t="s">
        <v>24</v>
      </c>
      <c r="E25" s="107">
        <v>1</v>
      </c>
      <c r="F25" s="107">
        <v>1</v>
      </c>
      <c r="G25" s="107">
        <v>1</v>
      </c>
      <c r="H25" s="107">
        <v>1</v>
      </c>
      <c r="I25" s="107">
        <v>1</v>
      </c>
      <c r="J25" s="107">
        <v>1</v>
      </c>
      <c r="K25" s="107">
        <v>1</v>
      </c>
      <c r="L25" s="107">
        <v>1</v>
      </c>
      <c r="M25" s="107">
        <v>1</v>
      </c>
      <c r="N25" s="107">
        <v>1</v>
      </c>
      <c r="O25" s="107">
        <v>1</v>
      </c>
      <c r="P25" s="107">
        <v>1</v>
      </c>
      <c r="Q25" s="107">
        <v>1</v>
      </c>
      <c r="R25" s="107">
        <v>1</v>
      </c>
      <c r="S25" s="107">
        <v>1</v>
      </c>
      <c r="T25" s="107">
        <v>0</v>
      </c>
      <c r="U25" s="107">
        <v>1</v>
      </c>
      <c r="V25" s="108">
        <f t="shared" si="0"/>
        <v>16</v>
      </c>
      <c r="W25" s="25"/>
      <c r="X25" s="26"/>
      <c r="Y25" s="107">
        <v>1</v>
      </c>
      <c r="Z25" s="107">
        <v>1</v>
      </c>
      <c r="AA25" s="107">
        <v>1</v>
      </c>
      <c r="AB25" s="107">
        <v>1</v>
      </c>
      <c r="AC25" s="107">
        <v>1</v>
      </c>
      <c r="AD25" s="107">
        <v>1</v>
      </c>
      <c r="AE25" s="107"/>
      <c r="AF25" s="107">
        <v>1</v>
      </c>
      <c r="AG25" s="107">
        <v>1</v>
      </c>
      <c r="AH25" s="107">
        <v>1</v>
      </c>
      <c r="AI25" s="107">
        <v>1</v>
      </c>
      <c r="AJ25" s="109">
        <v>1</v>
      </c>
      <c r="AK25" s="109">
        <v>1</v>
      </c>
      <c r="AL25" s="107">
        <v>1</v>
      </c>
      <c r="AM25" s="107">
        <v>1</v>
      </c>
      <c r="AN25" s="107">
        <v>1</v>
      </c>
      <c r="AO25" s="107">
        <v>1</v>
      </c>
      <c r="AP25" s="107">
        <v>1</v>
      </c>
      <c r="AQ25" s="107">
        <v>1</v>
      </c>
      <c r="AR25" s="107">
        <v>1</v>
      </c>
      <c r="AS25" s="107"/>
      <c r="AT25" s="107"/>
      <c r="AU25" s="111"/>
      <c r="AV25" s="111"/>
      <c r="AW25" s="112">
        <f t="shared" si="1"/>
        <v>19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14"/>
    </row>
    <row r="26" spans="1:59" ht="15">
      <c r="A26" s="210"/>
      <c r="B26" s="196" t="s">
        <v>128</v>
      </c>
      <c r="C26" s="196" t="s">
        <v>72</v>
      </c>
      <c r="D26" s="11" t="s">
        <v>30</v>
      </c>
      <c r="E26" s="12">
        <v>4</v>
      </c>
      <c r="F26" s="12">
        <v>6</v>
      </c>
      <c r="G26" s="12">
        <v>4</v>
      </c>
      <c r="H26" s="12">
        <v>8</v>
      </c>
      <c r="I26" s="12">
        <v>6</v>
      </c>
      <c r="J26" s="12">
        <v>6</v>
      </c>
      <c r="K26" s="12">
        <v>6</v>
      </c>
      <c r="L26" s="12">
        <v>6</v>
      </c>
      <c r="M26" s="12">
        <v>4</v>
      </c>
      <c r="N26" s="12">
        <v>4</v>
      </c>
      <c r="O26" s="12">
        <v>4</v>
      </c>
      <c r="P26" s="12">
        <v>4</v>
      </c>
      <c r="Q26" s="12">
        <v>4</v>
      </c>
      <c r="R26" s="12">
        <v>4</v>
      </c>
      <c r="S26" s="12">
        <v>4</v>
      </c>
      <c r="T26" s="12">
        <v>8</v>
      </c>
      <c r="U26" s="12">
        <v>6</v>
      </c>
      <c r="V26" s="62">
        <f t="shared" si="0"/>
        <v>88</v>
      </c>
      <c r="W26" s="25"/>
      <c r="X26" s="26"/>
      <c r="Y26" s="12">
        <v>8</v>
      </c>
      <c r="Z26" s="12">
        <v>8</v>
      </c>
      <c r="AA26" s="12">
        <v>8</v>
      </c>
      <c r="AB26" s="12">
        <v>8</v>
      </c>
      <c r="AC26" s="12">
        <v>10</v>
      </c>
      <c r="AD26" s="12">
        <v>10</v>
      </c>
      <c r="AE26" s="12">
        <v>10</v>
      </c>
      <c r="AF26" s="12">
        <v>10</v>
      </c>
      <c r="AG26" s="12">
        <v>10</v>
      </c>
      <c r="AH26" s="12">
        <v>8</v>
      </c>
      <c r="AI26" s="12">
        <v>10</v>
      </c>
      <c r="AJ26" s="48">
        <v>10</v>
      </c>
      <c r="AK26" s="48">
        <v>10</v>
      </c>
      <c r="AL26" s="12">
        <v>10</v>
      </c>
      <c r="AM26" s="12">
        <v>10</v>
      </c>
      <c r="AN26" s="12">
        <v>8</v>
      </c>
      <c r="AO26" s="12">
        <v>8</v>
      </c>
      <c r="AP26" s="12">
        <v>8</v>
      </c>
      <c r="AQ26" s="12">
        <v>8</v>
      </c>
      <c r="AR26" s="12">
        <v>10</v>
      </c>
      <c r="AS26" s="12">
        <v>10</v>
      </c>
      <c r="AT26" s="12">
        <v>10</v>
      </c>
      <c r="AU26" s="76" t="s">
        <v>89</v>
      </c>
      <c r="AV26" s="34"/>
      <c r="AW26" s="66">
        <f t="shared" si="1"/>
        <v>202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14"/>
    </row>
    <row r="27" spans="1:59" ht="15">
      <c r="A27" s="210"/>
      <c r="B27" s="197"/>
      <c r="C27" s="197"/>
      <c r="D27" s="11" t="s">
        <v>24</v>
      </c>
      <c r="E27" s="107">
        <v>2</v>
      </c>
      <c r="F27" s="107">
        <v>3</v>
      </c>
      <c r="G27" s="107">
        <v>2</v>
      </c>
      <c r="H27" s="107">
        <v>4</v>
      </c>
      <c r="I27" s="107">
        <v>3</v>
      </c>
      <c r="J27" s="107">
        <v>3</v>
      </c>
      <c r="K27" s="107">
        <v>3</v>
      </c>
      <c r="L27" s="107">
        <v>3</v>
      </c>
      <c r="M27" s="107">
        <v>2</v>
      </c>
      <c r="N27" s="107">
        <v>2</v>
      </c>
      <c r="O27" s="107">
        <v>2</v>
      </c>
      <c r="P27" s="107">
        <v>2</v>
      </c>
      <c r="Q27" s="107">
        <v>2</v>
      </c>
      <c r="R27" s="107">
        <v>2</v>
      </c>
      <c r="S27" s="107">
        <v>2</v>
      </c>
      <c r="T27" s="107">
        <v>4</v>
      </c>
      <c r="U27" s="107">
        <v>3</v>
      </c>
      <c r="V27" s="108">
        <f t="shared" si="0"/>
        <v>44</v>
      </c>
      <c r="W27" s="25"/>
      <c r="X27" s="26"/>
      <c r="Y27" s="107">
        <v>4</v>
      </c>
      <c r="Z27" s="107">
        <v>4</v>
      </c>
      <c r="AA27" s="107">
        <v>4</v>
      </c>
      <c r="AB27" s="107">
        <v>4</v>
      </c>
      <c r="AC27" s="107">
        <v>5</v>
      </c>
      <c r="AD27" s="107">
        <v>5</v>
      </c>
      <c r="AE27" s="107">
        <v>5</v>
      </c>
      <c r="AF27" s="107">
        <v>5</v>
      </c>
      <c r="AG27" s="107">
        <v>5</v>
      </c>
      <c r="AH27" s="107">
        <v>4</v>
      </c>
      <c r="AI27" s="107">
        <v>5</v>
      </c>
      <c r="AJ27" s="109">
        <v>5</v>
      </c>
      <c r="AK27" s="109">
        <v>5</v>
      </c>
      <c r="AL27" s="107">
        <v>5</v>
      </c>
      <c r="AM27" s="107">
        <v>5</v>
      </c>
      <c r="AN27" s="107">
        <v>4</v>
      </c>
      <c r="AO27" s="107">
        <v>4</v>
      </c>
      <c r="AP27" s="107">
        <v>4</v>
      </c>
      <c r="AQ27" s="107">
        <v>4</v>
      </c>
      <c r="AR27" s="107">
        <v>5</v>
      </c>
      <c r="AS27" s="107">
        <v>5</v>
      </c>
      <c r="AT27" s="107">
        <v>5</v>
      </c>
      <c r="AU27" s="111"/>
      <c r="AV27" s="111"/>
      <c r="AW27" s="112">
        <f t="shared" si="1"/>
        <v>101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14"/>
    </row>
    <row r="28" spans="1:59" ht="15">
      <c r="A28" s="210"/>
      <c r="B28" s="199" t="s">
        <v>129</v>
      </c>
      <c r="C28" s="199" t="s">
        <v>88</v>
      </c>
      <c r="D28" s="11" t="s">
        <v>30</v>
      </c>
      <c r="E28" s="15"/>
      <c r="F28" s="15">
        <v>8</v>
      </c>
      <c r="G28" s="15"/>
      <c r="H28" s="15">
        <v>2</v>
      </c>
      <c r="I28" s="15">
        <v>2</v>
      </c>
      <c r="J28" s="15">
        <v>4</v>
      </c>
      <c r="K28" s="15"/>
      <c r="L28" s="12">
        <v>4</v>
      </c>
      <c r="M28" s="12"/>
      <c r="N28" s="12">
        <v>4</v>
      </c>
      <c r="O28" s="12">
        <v>2</v>
      </c>
      <c r="P28" s="12">
        <v>6</v>
      </c>
      <c r="Q28" s="12"/>
      <c r="R28" s="12">
        <v>4</v>
      </c>
      <c r="S28" s="12">
        <v>6</v>
      </c>
      <c r="T28" s="12">
        <v>6</v>
      </c>
      <c r="U28" s="12">
        <v>8</v>
      </c>
      <c r="V28" s="62">
        <f>SUM(E28:U28)</f>
        <v>56</v>
      </c>
      <c r="W28" s="25"/>
      <c r="X28" s="26"/>
      <c r="Y28" s="12">
        <v>8</v>
      </c>
      <c r="Z28" s="12">
        <v>8</v>
      </c>
      <c r="AA28" s="12">
        <v>9</v>
      </c>
      <c r="AB28" s="12">
        <v>10</v>
      </c>
      <c r="AC28" s="12">
        <v>6</v>
      </c>
      <c r="AD28" s="12">
        <v>8</v>
      </c>
      <c r="AE28" s="12">
        <v>6</v>
      </c>
      <c r="AF28" s="12">
        <v>8</v>
      </c>
      <c r="AG28" s="12">
        <v>4</v>
      </c>
      <c r="AH28" s="12">
        <v>4</v>
      </c>
      <c r="AI28" s="12">
        <v>2</v>
      </c>
      <c r="AJ28" s="48">
        <v>2</v>
      </c>
      <c r="AK28" s="48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>
        <v>2</v>
      </c>
      <c r="AR28" s="12">
        <v>3</v>
      </c>
      <c r="AS28" s="12">
        <v>7</v>
      </c>
      <c r="AT28" s="12">
        <v>14</v>
      </c>
      <c r="AU28" s="76" t="s">
        <v>89</v>
      </c>
      <c r="AV28" s="34"/>
      <c r="AW28" s="66">
        <f t="shared" si="1"/>
        <v>113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14"/>
    </row>
    <row r="29" spans="1:59" ht="15">
      <c r="A29" s="210"/>
      <c r="B29" s="199"/>
      <c r="C29" s="199"/>
      <c r="D29" s="11" t="s">
        <v>24</v>
      </c>
      <c r="E29" s="107"/>
      <c r="F29" s="107">
        <v>4</v>
      </c>
      <c r="G29" s="107"/>
      <c r="H29" s="107">
        <v>1</v>
      </c>
      <c r="I29" s="107"/>
      <c r="J29" s="107">
        <v>1</v>
      </c>
      <c r="K29" s="107"/>
      <c r="L29" s="107">
        <v>2</v>
      </c>
      <c r="M29" s="107"/>
      <c r="N29" s="107">
        <v>1</v>
      </c>
      <c r="O29" s="107">
        <v>1</v>
      </c>
      <c r="P29" s="107">
        <v>3</v>
      </c>
      <c r="Q29" s="107"/>
      <c r="R29" s="107">
        <v>2</v>
      </c>
      <c r="S29" s="107">
        <v>3</v>
      </c>
      <c r="T29" s="107">
        <v>4</v>
      </c>
      <c r="U29" s="107">
        <v>6</v>
      </c>
      <c r="V29" s="108">
        <f>SUM(E29:U29)</f>
        <v>28</v>
      </c>
      <c r="W29" s="25"/>
      <c r="X29" s="26"/>
      <c r="Y29" s="107">
        <v>4</v>
      </c>
      <c r="Z29" s="107">
        <v>4</v>
      </c>
      <c r="AA29" s="107">
        <v>4</v>
      </c>
      <c r="AB29" s="107">
        <v>5</v>
      </c>
      <c r="AC29" s="107">
        <v>3</v>
      </c>
      <c r="AD29" s="107">
        <v>4</v>
      </c>
      <c r="AE29" s="107">
        <v>4</v>
      </c>
      <c r="AF29" s="107">
        <v>4</v>
      </c>
      <c r="AG29" s="107">
        <v>2</v>
      </c>
      <c r="AH29" s="107">
        <v>2</v>
      </c>
      <c r="AI29" s="107">
        <v>1</v>
      </c>
      <c r="AJ29" s="109">
        <v>1</v>
      </c>
      <c r="AK29" s="109">
        <v>1</v>
      </c>
      <c r="AL29" s="107">
        <v>1</v>
      </c>
      <c r="AM29" s="107">
        <v>1</v>
      </c>
      <c r="AN29" s="107">
        <v>1</v>
      </c>
      <c r="AO29" s="107">
        <v>1</v>
      </c>
      <c r="AP29" s="107">
        <v>1</v>
      </c>
      <c r="AQ29" s="107">
        <v>1</v>
      </c>
      <c r="AR29" s="107">
        <v>1</v>
      </c>
      <c r="AS29" s="107">
        <v>4</v>
      </c>
      <c r="AT29" s="107">
        <v>6</v>
      </c>
      <c r="AU29" s="111"/>
      <c r="AV29" s="111"/>
      <c r="AW29" s="112">
        <f t="shared" si="1"/>
        <v>56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14"/>
    </row>
    <row r="30" spans="1:59" ht="15">
      <c r="A30" s="210"/>
      <c r="B30" s="196" t="s">
        <v>130</v>
      </c>
      <c r="C30" s="196" t="s">
        <v>73</v>
      </c>
      <c r="D30" s="11" t="s">
        <v>30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/>
      <c r="N30" s="12"/>
      <c r="O30" s="12">
        <v>2</v>
      </c>
      <c r="P30" s="12"/>
      <c r="Q30" s="12">
        <v>2</v>
      </c>
      <c r="R30" s="12">
        <v>2</v>
      </c>
      <c r="S30" s="12"/>
      <c r="T30" s="12"/>
      <c r="U30" s="12"/>
      <c r="V30" s="62">
        <f t="shared" si="0"/>
        <v>22</v>
      </c>
      <c r="W30" s="25"/>
      <c r="X30" s="26"/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6</v>
      </c>
      <c r="AI30" s="12">
        <v>4</v>
      </c>
      <c r="AJ30" s="48">
        <v>6</v>
      </c>
      <c r="AK30" s="48">
        <v>4</v>
      </c>
      <c r="AL30" s="12">
        <v>4</v>
      </c>
      <c r="AM30" s="12">
        <v>2</v>
      </c>
      <c r="AN30" s="12">
        <v>4</v>
      </c>
      <c r="AO30" s="12">
        <v>4</v>
      </c>
      <c r="AP30" s="12">
        <v>4</v>
      </c>
      <c r="AQ30" s="12">
        <v>4</v>
      </c>
      <c r="AR30" s="12">
        <v>4</v>
      </c>
      <c r="AS30" s="12">
        <v>6</v>
      </c>
      <c r="AT30" s="12">
        <v>3</v>
      </c>
      <c r="AU30" s="34"/>
      <c r="AV30" s="76" t="s">
        <v>89</v>
      </c>
      <c r="AW30" s="66">
        <f t="shared" si="1"/>
        <v>73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14"/>
    </row>
    <row r="31" spans="1:59" ht="15">
      <c r="A31" s="210"/>
      <c r="B31" s="197"/>
      <c r="C31" s="197"/>
      <c r="D31" s="11" t="s">
        <v>24</v>
      </c>
      <c r="E31" s="107">
        <v>1</v>
      </c>
      <c r="F31" s="107">
        <v>1</v>
      </c>
      <c r="G31" s="107">
        <v>1</v>
      </c>
      <c r="H31" s="107">
        <v>1</v>
      </c>
      <c r="I31" s="107">
        <v>1</v>
      </c>
      <c r="J31" s="107">
        <v>2</v>
      </c>
      <c r="K31" s="107"/>
      <c r="L31" s="107">
        <v>1</v>
      </c>
      <c r="M31" s="107"/>
      <c r="N31" s="107"/>
      <c r="O31" s="107">
        <v>1</v>
      </c>
      <c r="P31" s="107"/>
      <c r="Q31" s="107">
        <v>1</v>
      </c>
      <c r="R31" s="107">
        <v>1</v>
      </c>
      <c r="S31" s="107"/>
      <c r="T31" s="107"/>
      <c r="U31" s="107"/>
      <c r="V31" s="108">
        <f t="shared" si="0"/>
        <v>11</v>
      </c>
      <c r="W31" s="25"/>
      <c r="X31" s="26"/>
      <c r="Y31" s="107">
        <v>1</v>
      </c>
      <c r="Z31" s="107">
        <v>1</v>
      </c>
      <c r="AA31" s="107">
        <v>1</v>
      </c>
      <c r="AB31" s="107">
        <v>1</v>
      </c>
      <c r="AC31" s="107">
        <v>1</v>
      </c>
      <c r="AD31" s="107">
        <v>1</v>
      </c>
      <c r="AE31" s="107">
        <v>1</v>
      </c>
      <c r="AF31" s="107">
        <v>1</v>
      </c>
      <c r="AG31" s="107">
        <v>1</v>
      </c>
      <c r="AH31" s="107">
        <v>3</v>
      </c>
      <c r="AI31" s="107">
        <v>2</v>
      </c>
      <c r="AJ31" s="109">
        <v>3</v>
      </c>
      <c r="AK31" s="109">
        <v>2</v>
      </c>
      <c r="AL31" s="107">
        <v>2</v>
      </c>
      <c r="AM31" s="107">
        <v>1</v>
      </c>
      <c r="AN31" s="107">
        <v>2</v>
      </c>
      <c r="AO31" s="107">
        <v>2</v>
      </c>
      <c r="AP31" s="107">
        <v>2</v>
      </c>
      <c r="AQ31" s="107">
        <v>2</v>
      </c>
      <c r="AR31" s="107">
        <v>2</v>
      </c>
      <c r="AS31" s="107">
        <v>2</v>
      </c>
      <c r="AT31" s="107">
        <v>3</v>
      </c>
      <c r="AU31" s="111"/>
      <c r="AV31" s="111"/>
      <c r="AW31" s="112">
        <f t="shared" si="1"/>
        <v>37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14"/>
    </row>
    <row r="32" spans="1:59" ht="30.75" customHeight="1">
      <c r="A32" s="22"/>
      <c r="B32" s="17"/>
      <c r="C32" s="52"/>
      <c r="D32" s="18"/>
      <c r="E32" s="51"/>
      <c r="F32" s="51"/>
      <c r="G32" s="51"/>
      <c r="H32" s="51"/>
      <c r="I32" s="51"/>
      <c r="J32" s="51"/>
      <c r="K32" s="35"/>
      <c r="L32" s="48"/>
      <c r="M32" s="48"/>
      <c r="N32" s="48"/>
      <c r="O32" s="48"/>
      <c r="P32" s="48"/>
      <c r="Q32" s="48"/>
      <c r="R32" s="48"/>
      <c r="S32" s="48"/>
      <c r="T32" s="48"/>
      <c r="U32" s="48" t="s">
        <v>124</v>
      </c>
      <c r="V32" s="62">
        <f>SUM(V5:V31)</f>
        <v>918</v>
      </c>
      <c r="W32" s="28"/>
      <c r="X32" s="2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35"/>
      <c r="AV32" s="34"/>
      <c r="AW32" s="66">
        <f>SUM(AW5:AW31)</f>
        <v>1188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14"/>
    </row>
    <row r="33" spans="1:59" ht="30.75" customHeight="1">
      <c r="A33" s="22"/>
      <c r="B33" s="213" t="s">
        <v>36</v>
      </c>
      <c r="C33" s="213"/>
      <c r="D33" s="213"/>
      <c r="E33" s="50">
        <f aca="true" t="shared" si="2" ref="E33:U33">SUM(E8:E32)</f>
        <v>54</v>
      </c>
      <c r="F33" s="50">
        <f t="shared" si="2"/>
        <v>54</v>
      </c>
      <c r="G33" s="50">
        <f t="shared" si="2"/>
        <v>54</v>
      </c>
      <c r="H33" s="50">
        <f t="shared" si="2"/>
        <v>54</v>
      </c>
      <c r="I33" s="50">
        <f t="shared" si="2"/>
        <v>54</v>
      </c>
      <c r="J33" s="50">
        <f t="shared" si="2"/>
        <v>54</v>
      </c>
      <c r="K33" s="50">
        <f t="shared" si="2"/>
        <v>54</v>
      </c>
      <c r="L33" s="50">
        <f t="shared" si="2"/>
        <v>54</v>
      </c>
      <c r="M33" s="50">
        <f t="shared" si="2"/>
        <v>54</v>
      </c>
      <c r="N33" s="50">
        <f t="shared" si="2"/>
        <v>54</v>
      </c>
      <c r="O33" s="50">
        <f t="shared" si="2"/>
        <v>54</v>
      </c>
      <c r="P33" s="50">
        <f t="shared" si="2"/>
        <v>54</v>
      </c>
      <c r="Q33" s="50">
        <f t="shared" si="2"/>
        <v>54</v>
      </c>
      <c r="R33" s="50">
        <f t="shared" si="2"/>
        <v>54</v>
      </c>
      <c r="S33" s="50">
        <f t="shared" si="2"/>
        <v>54</v>
      </c>
      <c r="T33" s="50">
        <f t="shared" si="2"/>
        <v>54</v>
      </c>
      <c r="U33" s="36">
        <f t="shared" si="2"/>
        <v>54</v>
      </c>
      <c r="V33" s="63">
        <f>SUM(E33:U33)</f>
        <v>918</v>
      </c>
      <c r="W33" s="29">
        <v>0</v>
      </c>
      <c r="X33" s="30">
        <v>0</v>
      </c>
      <c r="Y33" s="20">
        <f aca="true" t="shared" si="3" ref="Y33:AV33">SUM(Y8:Y32)</f>
        <v>54</v>
      </c>
      <c r="Z33" s="20">
        <f t="shared" si="3"/>
        <v>54</v>
      </c>
      <c r="AA33" s="20">
        <f t="shared" si="3"/>
        <v>54</v>
      </c>
      <c r="AB33" s="20">
        <f t="shared" si="3"/>
        <v>54</v>
      </c>
      <c r="AC33" s="20">
        <f t="shared" si="3"/>
        <v>54</v>
      </c>
      <c r="AD33" s="20">
        <f t="shared" si="3"/>
        <v>54</v>
      </c>
      <c r="AE33" s="20">
        <f t="shared" si="3"/>
        <v>54</v>
      </c>
      <c r="AF33" s="20">
        <f t="shared" si="3"/>
        <v>54</v>
      </c>
      <c r="AG33" s="20">
        <f t="shared" si="3"/>
        <v>54</v>
      </c>
      <c r="AH33" s="20">
        <f t="shared" si="3"/>
        <v>54</v>
      </c>
      <c r="AI33" s="20">
        <f t="shared" si="3"/>
        <v>54</v>
      </c>
      <c r="AJ33" s="20">
        <f t="shared" si="3"/>
        <v>54</v>
      </c>
      <c r="AK33" s="20">
        <f t="shared" si="3"/>
        <v>54</v>
      </c>
      <c r="AL33" s="20">
        <f t="shared" si="3"/>
        <v>54</v>
      </c>
      <c r="AM33" s="20">
        <f t="shared" si="3"/>
        <v>54</v>
      </c>
      <c r="AN33" s="20">
        <f t="shared" si="3"/>
        <v>54</v>
      </c>
      <c r="AO33" s="20">
        <f t="shared" si="3"/>
        <v>54</v>
      </c>
      <c r="AP33" s="20">
        <f t="shared" si="3"/>
        <v>54</v>
      </c>
      <c r="AQ33" s="20">
        <f t="shared" si="3"/>
        <v>54</v>
      </c>
      <c r="AR33" s="20">
        <f t="shared" si="3"/>
        <v>54</v>
      </c>
      <c r="AS33" s="20">
        <f t="shared" si="3"/>
        <v>54</v>
      </c>
      <c r="AT33" s="20">
        <f t="shared" si="3"/>
        <v>54</v>
      </c>
      <c r="AU33" s="35">
        <f t="shared" si="3"/>
        <v>0</v>
      </c>
      <c r="AV33" s="56">
        <f t="shared" si="3"/>
        <v>0</v>
      </c>
      <c r="AW33" s="67">
        <f>SUM(Y33:AV33)</f>
        <v>1188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/>
      <c r="BG33" s="20"/>
    </row>
    <row r="34" spans="1:59" ht="27" customHeight="1">
      <c r="A34" s="16"/>
      <c r="B34" s="211" t="s">
        <v>34</v>
      </c>
      <c r="C34" s="211"/>
      <c r="D34" s="211"/>
      <c r="E34" s="20">
        <f>SUM(E8+E10+E12+E14+E16+E18+E20+E22+E24+E26+E28+E30)</f>
        <v>36</v>
      </c>
      <c r="F34" s="20">
        <f aca="true" t="shared" si="4" ref="F34:AW34">SUM(F8+F10+F12+F14+F16+F18+F20+F22+F24+F26+F28+F30)</f>
        <v>36</v>
      </c>
      <c r="G34" s="20">
        <f t="shared" si="4"/>
        <v>36</v>
      </c>
      <c r="H34" s="20">
        <f t="shared" si="4"/>
        <v>36</v>
      </c>
      <c r="I34" s="20">
        <f t="shared" si="4"/>
        <v>36</v>
      </c>
      <c r="J34" s="20">
        <f t="shared" si="4"/>
        <v>36</v>
      </c>
      <c r="K34" s="20">
        <f t="shared" si="4"/>
        <v>36</v>
      </c>
      <c r="L34" s="20">
        <f t="shared" si="4"/>
        <v>36</v>
      </c>
      <c r="M34" s="20">
        <f t="shared" si="4"/>
        <v>36</v>
      </c>
      <c r="N34" s="20">
        <f t="shared" si="4"/>
        <v>36</v>
      </c>
      <c r="O34" s="20">
        <f t="shared" si="4"/>
        <v>36</v>
      </c>
      <c r="P34" s="20">
        <f t="shared" si="4"/>
        <v>36</v>
      </c>
      <c r="Q34" s="20">
        <f t="shared" si="4"/>
        <v>36</v>
      </c>
      <c r="R34" s="20">
        <f t="shared" si="4"/>
        <v>36</v>
      </c>
      <c r="S34" s="20">
        <f t="shared" si="4"/>
        <v>36</v>
      </c>
      <c r="T34" s="20">
        <f t="shared" si="4"/>
        <v>36</v>
      </c>
      <c r="U34" s="20">
        <f t="shared" si="4"/>
        <v>36</v>
      </c>
      <c r="V34" s="20">
        <f t="shared" si="4"/>
        <v>612</v>
      </c>
      <c r="W34" s="20">
        <f t="shared" si="4"/>
        <v>0</v>
      </c>
      <c r="X34" s="20">
        <f t="shared" si="4"/>
        <v>0</v>
      </c>
      <c r="Y34" s="20">
        <f t="shared" si="4"/>
        <v>36</v>
      </c>
      <c r="Z34" s="20">
        <f t="shared" si="4"/>
        <v>36</v>
      </c>
      <c r="AA34" s="20">
        <f t="shared" si="4"/>
        <v>36</v>
      </c>
      <c r="AB34" s="20">
        <f t="shared" si="4"/>
        <v>36</v>
      </c>
      <c r="AC34" s="20">
        <f t="shared" si="4"/>
        <v>36</v>
      </c>
      <c r="AD34" s="20">
        <f t="shared" si="4"/>
        <v>36</v>
      </c>
      <c r="AE34" s="20">
        <f t="shared" si="4"/>
        <v>36</v>
      </c>
      <c r="AF34" s="20">
        <f t="shared" si="4"/>
        <v>36</v>
      </c>
      <c r="AG34" s="20">
        <f t="shared" si="4"/>
        <v>36</v>
      </c>
      <c r="AH34" s="20">
        <f t="shared" si="4"/>
        <v>36</v>
      </c>
      <c r="AI34" s="20">
        <f t="shared" si="4"/>
        <v>36</v>
      </c>
      <c r="AJ34" s="20">
        <f t="shared" si="4"/>
        <v>36</v>
      </c>
      <c r="AK34" s="20">
        <f t="shared" si="4"/>
        <v>36</v>
      </c>
      <c r="AL34" s="20">
        <f t="shared" si="4"/>
        <v>36</v>
      </c>
      <c r="AM34" s="20">
        <f t="shared" si="4"/>
        <v>36</v>
      </c>
      <c r="AN34" s="20">
        <f t="shared" si="4"/>
        <v>36</v>
      </c>
      <c r="AO34" s="20">
        <f t="shared" si="4"/>
        <v>36</v>
      </c>
      <c r="AP34" s="20">
        <f t="shared" si="4"/>
        <v>36</v>
      </c>
      <c r="AQ34" s="20">
        <f t="shared" si="4"/>
        <v>36</v>
      </c>
      <c r="AR34" s="20">
        <f t="shared" si="4"/>
        <v>36</v>
      </c>
      <c r="AS34" s="20">
        <f t="shared" si="4"/>
        <v>36</v>
      </c>
      <c r="AT34" s="20">
        <f t="shared" si="4"/>
        <v>36</v>
      </c>
      <c r="AU34" s="20">
        <f>SUM(AU10+AU12+AU14+AU16+AU18+AU20+AU22+AU24+AU30)</f>
        <v>0</v>
      </c>
      <c r="AV34" s="20">
        <f>SUM(AV8+AV10+AV12+AV14+AV16+AV18+AV20+AV22+AV24+AV26+AV28)</f>
        <v>0</v>
      </c>
      <c r="AW34" s="20">
        <f t="shared" si="4"/>
        <v>792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/>
      <c r="BG34" s="20">
        <v>702</v>
      </c>
    </row>
    <row r="35" spans="1:59" ht="30" customHeight="1">
      <c r="A35" s="16"/>
      <c r="B35" s="212" t="s">
        <v>35</v>
      </c>
      <c r="C35" s="212"/>
      <c r="D35" s="212"/>
      <c r="E35" s="20">
        <f>SUM(E9+E11+E13+E15+E17+E19+E21+E23+E25+E27+E29+E31)</f>
        <v>18</v>
      </c>
      <c r="F35" s="20">
        <f aca="true" t="shared" si="5" ref="F35:T35">SUM(F9+F11+F13+F15+F17+F19+F21+F23+F25+F27+F29+F31)</f>
        <v>18</v>
      </c>
      <c r="G35" s="20">
        <f t="shared" si="5"/>
        <v>18</v>
      </c>
      <c r="H35" s="20">
        <f t="shared" si="5"/>
        <v>18</v>
      </c>
      <c r="I35" s="20">
        <f t="shared" si="5"/>
        <v>18</v>
      </c>
      <c r="J35" s="20">
        <f t="shared" si="5"/>
        <v>18</v>
      </c>
      <c r="K35" s="20">
        <f t="shared" si="5"/>
        <v>18</v>
      </c>
      <c r="L35" s="20">
        <f t="shared" si="5"/>
        <v>18</v>
      </c>
      <c r="M35" s="20">
        <f t="shared" si="5"/>
        <v>18</v>
      </c>
      <c r="N35" s="20">
        <f t="shared" si="5"/>
        <v>18</v>
      </c>
      <c r="O35" s="20">
        <f t="shared" si="5"/>
        <v>18</v>
      </c>
      <c r="P35" s="20">
        <f t="shared" si="5"/>
        <v>18</v>
      </c>
      <c r="Q35" s="20">
        <f t="shared" si="5"/>
        <v>18</v>
      </c>
      <c r="R35" s="20">
        <f t="shared" si="5"/>
        <v>18</v>
      </c>
      <c r="S35" s="20">
        <f t="shared" si="5"/>
        <v>18</v>
      </c>
      <c r="T35" s="20">
        <f t="shared" si="5"/>
        <v>18</v>
      </c>
      <c r="U35" s="20">
        <f>SUM(U9+U11+U13+U15+U17+U19+U21+U23+U25+U27+U29+U31)</f>
        <v>18</v>
      </c>
      <c r="V35" s="64">
        <f>SUM(E35:U35)</f>
        <v>306</v>
      </c>
      <c r="W35" s="29">
        <v>0</v>
      </c>
      <c r="X35" s="30">
        <v>0</v>
      </c>
      <c r="Y35" s="20">
        <f>SUM(Y9+Y11+Y13+Y15+Y17+Y19+Y23+Y25+Y27+Y29+Y31)</f>
        <v>18</v>
      </c>
      <c r="Z35" s="20">
        <f aca="true" t="shared" si="6" ref="Z35:AV35">SUM(Z9+Z11+Z13+Z15+Z17+Z19+Z23+Z25+Z27+Z29+Z31)</f>
        <v>18</v>
      </c>
      <c r="AA35" s="20">
        <f t="shared" si="6"/>
        <v>18</v>
      </c>
      <c r="AB35" s="20">
        <f t="shared" si="6"/>
        <v>18</v>
      </c>
      <c r="AC35" s="20">
        <f t="shared" si="6"/>
        <v>18</v>
      </c>
      <c r="AD35" s="20">
        <f t="shared" si="6"/>
        <v>18</v>
      </c>
      <c r="AE35" s="20">
        <f t="shared" si="6"/>
        <v>18</v>
      </c>
      <c r="AF35" s="20">
        <f t="shared" si="6"/>
        <v>18</v>
      </c>
      <c r="AG35" s="20">
        <f t="shared" si="6"/>
        <v>18</v>
      </c>
      <c r="AH35" s="20">
        <f t="shared" si="6"/>
        <v>18</v>
      </c>
      <c r="AI35" s="20">
        <f t="shared" si="6"/>
        <v>18</v>
      </c>
      <c r="AJ35" s="20">
        <f t="shared" si="6"/>
        <v>18</v>
      </c>
      <c r="AK35" s="20">
        <f t="shared" si="6"/>
        <v>18</v>
      </c>
      <c r="AL35" s="20">
        <f t="shared" si="6"/>
        <v>18</v>
      </c>
      <c r="AM35" s="20">
        <f t="shared" si="6"/>
        <v>18</v>
      </c>
      <c r="AN35" s="20">
        <f t="shared" si="6"/>
        <v>18</v>
      </c>
      <c r="AO35" s="20">
        <f t="shared" si="6"/>
        <v>18</v>
      </c>
      <c r="AP35" s="20">
        <f t="shared" si="6"/>
        <v>18</v>
      </c>
      <c r="AQ35" s="20">
        <f t="shared" si="6"/>
        <v>18</v>
      </c>
      <c r="AR35" s="20">
        <f t="shared" si="6"/>
        <v>18</v>
      </c>
      <c r="AS35" s="20">
        <f t="shared" si="6"/>
        <v>18</v>
      </c>
      <c r="AT35" s="20">
        <f t="shared" si="6"/>
        <v>18</v>
      </c>
      <c r="AU35" s="20">
        <v>0</v>
      </c>
      <c r="AV35" s="20">
        <f t="shared" si="6"/>
        <v>0</v>
      </c>
      <c r="AW35" s="67">
        <f>SUM(Y35:AV35)</f>
        <v>396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/>
      <c r="BG35" s="20">
        <v>2106</v>
      </c>
    </row>
    <row r="36" spans="1:59" ht="31.5" customHeight="1">
      <c r="A36" s="16"/>
      <c r="B36" s="11"/>
      <c r="C36" s="11" t="s">
        <v>83</v>
      </c>
      <c r="D36" s="11"/>
      <c r="E36" s="19"/>
      <c r="F36" s="19"/>
      <c r="G36" s="19"/>
      <c r="H36" s="19"/>
      <c r="I36" s="19"/>
      <c r="J36" s="1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 t="s">
        <v>124</v>
      </c>
      <c r="V36" s="61"/>
      <c r="W36" s="32"/>
      <c r="X36" s="3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35">
        <v>36</v>
      </c>
      <c r="AV36" s="35">
        <v>36</v>
      </c>
      <c r="AW36" s="59"/>
      <c r="AX36" s="32"/>
      <c r="AY36" s="32"/>
      <c r="AZ36" s="32"/>
      <c r="BA36" s="32"/>
      <c r="BB36" s="32"/>
      <c r="BC36" s="32"/>
      <c r="BD36" s="32"/>
      <c r="BE36" s="32"/>
      <c r="BF36" s="11"/>
      <c r="BG36" s="11">
        <f>SUM(P36:BF36)</f>
        <v>72</v>
      </c>
    </row>
    <row r="37" spans="2:59" ht="15">
      <c r="B37" s="2"/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2:59" ht="15">
      <c r="B38" s="45"/>
      <c r="C38" s="2" t="s">
        <v>67</v>
      </c>
      <c r="D38" s="2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2:59" ht="15">
      <c r="B39" s="46"/>
      <c r="C39" s="2" t="s">
        <v>68</v>
      </c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2:59" ht="15">
      <c r="B40" s="53"/>
      <c r="C40" s="2" t="s">
        <v>48</v>
      </c>
      <c r="D40" s="2"/>
      <c r="E40" s="3"/>
      <c r="F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2:59" ht="15">
      <c r="B41" s="2"/>
      <c r="C41" s="2"/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2:59" ht="15">
      <c r="B42" s="2"/>
      <c r="C42" s="2"/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2:59" ht="1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2:59" ht="15">
      <c r="B44" s="2"/>
      <c r="C44" s="2"/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2:59" ht="1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2:59" ht="1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2:59" ht="1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2:59" ht="1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2:59" ht="1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2:59" ht="1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2:59" ht="1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2:59" ht="1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59" ht="1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2:59" ht="1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1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59" ht="1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1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1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2:59" ht="1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ht="1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ht="1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59" ht="1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59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59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:59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2:59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2:59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2:59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2:59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2:59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2:59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2:59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2:59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2:59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2:59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2:59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2:59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2:59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2:59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2:59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2:59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2:59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2:59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2:59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2:59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2:59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2:59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2:59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2:59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2:59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2:59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2:59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2:59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2:59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2:59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2:59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2:59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2:59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2:59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2:59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2:59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2:59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2:59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2:59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2:59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2:59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2:59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2:59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2:59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2:59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2:59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2:59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2:59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2:59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2:59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2:59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2:59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2:59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2:59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2:59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2:59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2:59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2:59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2:59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2:59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2:59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2:59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2:59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2:59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2:59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2:59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2:59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2:59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2:59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2:59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2:59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2:59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2:59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2:59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2:59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2:59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2:59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2:59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2:59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2:59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2:59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2:59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2:59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2:59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2:59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2:59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2:59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2:59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2:59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2:59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2:59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2:59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2:59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2:59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2:59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2:59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2:59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2:59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2:59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2:59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2:59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2:59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2:59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2:59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2:59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2:59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2:59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2:59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2:59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2:59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2:59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2:59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2:59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2:59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2:59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2:59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2:59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2:59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2:59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2:59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2:59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2:59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2:59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2:59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2:59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2:59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2:59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2:59" ht="15"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2:59" ht="15"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</sheetData>
  <sheetProtection/>
  <mergeCells count="49">
    <mergeCell ref="B33:D33"/>
    <mergeCell ref="C24:C25"/>
    <mergeCell ref="C14:C15"/>
    <mergeCell ref="B10:B11"/>
    <mergeCell ref="C18:C19"/>
    <mergeCell ref="B22:B23"/>
    <mergeCell ref="C22:C23"/>
    <mergeCell ref="B20:B21"/>
    <mergeCell ref="C20:C21"/>
    <mergeCell ref="C16:C17"/>
    <mergeCell ref="AJ1:AM1"/>
    <mergeCell ref="E2:BF2"/>
    <mergeCell ref="E4:BF4"/>
    <mergeCell ref="A6:A31"/>
    <mergeCell ref="B34:D34"/>
    <mergeCell ref="B35:D35"/>
    <mergeCell ref="B28:B29"/>
    <mergeCell ref="C28:C29"/>
    <mergeCell ref="C10:C11"/>
    <mergeCell ref="B24:B25"/>
    <mergeCell ref="B6:B7"/>
    <mergeCell ref="B8:B9"/>
    <mergeCell ref="C8:C9"/>
    <mergeCell ref="O1:Q1"/>
    <mergeCell ref="AX1:BA1"/>
    <mergeCell ref="BG1:BG5"/>
    <mergeCell ref="C6:C7"/>
    <mergeCell ref="AO1:AQ1"/>
    <mergeCell ref="AB1:AD1"/>
    <mergeCell ref="AF1:AH1"/>
    <mergeCell ref="BC1:BE1"/>
    <mergeCell ref="J1:M1"/>
    <mergeCell ref="F1:H1"/>
    <mergeCell ref="A1:A5"/>
    <mergeCell ref="B1:B5"/>
    <mergeCell ref="C1:C5"/>
    <mergeCell ref="D1:D5"/>
    <mergeCell ref="AS1:AU1"/>
    <mergeCell ref="S1:U1"/>
    <mergeCell ref="W1:Z1"/>
    <mergeCell ref="B30:B31"/>
    <mergeCell ref="C26:C27"/>
    <mergeCell ref="C30:C31"/>
    <mergeCell ref="B12:B13"/>
    <mergeCell ref="B16:B17"/>
    <mergeCell ref="B26:B27"/>
    <mergeCell ref="C12:C13"/>
    <mergeCell ref="B14:B15"/>
    <mergeCell ref="B18:B19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7"/>
  <sheetViews>
    <sheetView zoomScale="50" zoomScaleNormal="50" zoomScalePageLayoutView="0" workbookViewId="0" topLeftCell="J43">
      <selection activeCell="BC75" sqref="BC75"/>
    </sheetView>
  </sheetViews>
  <sheetFormatPr defaultColWidth="9.140625" defaultRowHeight="15"/>
  <cols>
    <col min="1" max="1" width="4.8515625" style="0" customWidth="1"/>
    <col min="2" max="2" width="16.140625" style="0" customWidth="1"/>
    <col min="3" max="3" width="48.57421875" style="0" customWidth="1"/>
    <col min="4" max="4" width="18.57421875" style="0" customWidth="1"/>
    <col min="5" max="5" width="6.00390625" style="0" customWidth="1"/>
    <col min="6" max="6" width="6.7109375" style="0" customWidth="1"/>
    <col min="7" max="7" width="7.140625" style="0" customWidth="1"/>
    <col min="8" max="8" width="5.8515625" style="0" customWidth="1"/>
    <col min="9" max="9" width="6.28125" style="0" customWidth="1"/>
    <col min="10" max="10" width="6.421875" style="0" customWidth="1"/>
    <col min="11" max="12" width="6.7109375" style="0" customWidth="1"/>
    <col min="13" max="13" width="6.28125" style="0" customWidth="1"/>
    <col min="14" max="14" width="5.57421875" style="0" customWidth="1"/>
    <col min="15" max="15" width="7.421875" style="0" customWidth="1"/>
    <col min="16" max="16" width="7.00390625" style="0" customWidth="1"/>
    <col min="17" max="17" width="6.00390625" style="0" customWidth="1"/>
    <col min="18" max="18" width="7.7109375" style="0" customWidth="1"/>
    <col min="19" max="19" width="5.8515625" style="0" customWidth="1"/>
    <col min="20" max="20" width="6.00390625" style="0" customWidth="1"/>
    <col min="21" max="22" width="6.7109375" style="0" customWidth="1"/>
    <col min="23" max="23" width="7.421875" style="0" customWidth="1"/>
    <col min="24" max="24" width="7.28125" style="0" customWidth="1"/>
    <col min="25" max="25" width="7.421875" style="0" customWidth="1"/>
    <col min="26" max="26" width="7.28125" style="0" customWidth="1"/>
    <col min="27" max="27" width="8.00390625" style="0" customWidth="1"/>
    <col min="28" max="28" width="7.7109375" style="0" customWidth="1"/>
    <col min="29" max="29" width="7.421875" style="0" customWidth="1"/>
    <col min="30" max="30" width="8.140625" style="0" customWidth="1"/>
    <col min="31" max="31" width="7.7109375" style="0" customWidth="1"/>
    <col min="32" max="32" width="8.00390625" style="0" customWidth="1"/>
    <col min="33" max="33" width="7.7109375" style="0" customWidth="1"/>
    <col min="34" max="34" width="7.421875" style="0" customWidth="1"/>
    <col min="35" max="35" width="6.57421875" style="0" customWidth="1"/>
    <col min="36" max="37" width="6.7109375" style="0" customWidth="1"/>
    <col min="38" max="38" width="7.00390625" style="0" customWidth="1"/>
    <col min="39" max="39" width="6.28125" style="0" customWidth="1"/>
    <col min="40" max="40" width="7.00390625" style="0" customWidth="1"/>
    <col min="41" max="41" width="5.57421875" style="0" customWidth="1"/>
    <col min="42" max="42" width="7.00390625" style="0" customWidth="1"/>
    <col min="43" max="44" width="6.7109375" style="0" customWidth="1"/>
    <col min="45" max="45" width="6.57421875" style="0" customWidth="1"/>
    <col min="46" max="46" width="7.00390625" style="0" customWidth="1"/>
    <col min="47" max="48" width="6.57421875" style="0" customWidth="1"/>
    <col min="49" max="49" width="6.7109375" style="0" customWidth="1"/>
    <col min="50" max="50" width="6.57421875" style="0" customWidth="1"/>
    <col min="51" max="51" width="7.00390625" style="0" customWidth="1"/>
    <col min="52" max="52" width="7.7109375" style="0" customWidth="1"/>
    <col min="53" max="55" width="7.00390625" style="0" customWidth="1"/>
    <col min="56" max="57" width="6.7109375" style="0" customWidth="1"/>
    <col min="58" max="58" width="6.57421875" style="0" customWidth="1"/>
    <col min="59" max="59" width="8.00390625" style="0" customWidth="1"/>
  </cols>
  <sheetData>
    <row r="1" spans="1:59" ht="84" customHeight="1">
      <c r="A1" s="137" t="s">
        <v>0</v>
      </c>
      <c r="B1" s="137" t="s">
        <v>1</v>
      </c>
      <c r="C1" s="140" t="s">
        <v>2</v>
      </c>
      <c r="D1" s="141" t="s">
        <v>3</v>
      </c>
      <c r="E1" s="4" t="s">
        <v>50</v>
      </c>
      <c r="F1" s="142" t="s">
        <v>4</v>
      </c>
      <c r="G1" s="143"/>
      <c r="H1" s="144"/>
      <c r="I1" s="5" t="s">
        <v>51</v>
      </c>
      <c r="J1" s="142" t="s">
        <v>5</v>
      </c>
      <c r="K1" s="143"/>
      <c r="L1" s="144"/>
      <c r="M1" s="6" t="s">
        <v>52</v>
      </c>
      <c r="N1" s="145" t="s">
        <v>6</v>
      </c>
      <c r="O1" s="146"/>
      <c r="P1" s="147"/>
      <c r="Q1" s="6" t="s">
        <v>53</v>
      </c>
      <c r="R1" s="145" t="s">
        <v>7</v>
      </c>
      <c r="S1" s="146"/>
      <c r="T1" s="147"/>
      <c r="U1" s="6" t="s">
        <v>54</v>
      </c>
      <c r="V1" s="6" t="s">
        <v>82</v>
      </c>
      <c r="W1" s="145" t="s">
        <v>8</v>
      </c>
      <c r="X1" s="146"/>
      <c r="Y1" s="146"/>
      <c r="Z1" s="147"/>
      <c r="AA1" s="6" t="s">
        <v>55</v>
      </c>
      <c r="AB1" s="145" t="s">
        <v>9</v>
      </c>
      <c r="AC1" s="146"/>
      <c r="AD1" s="147"/>
      <c r="AE1" s="6" t="s">
        <v>56</v>
      </c>
      <c r="AF1" s="145" t="s">
        <v>10</v>
      </c>
      <c r="AG1" s="146"/>
      <c r="AH1" s="147"/>
      <c r="AI1" s="7" t="s">
        <v>57</v>
      </c>
      <c r="AJ1" s="145" t="s">
        <v>11</v>
      </c>
      <c r="AK1" s="146"/>
      <c r="AL1" s="146"/>
      <c r="AM1" s="147"/>
      <c r="AN1" s="6" t="s">
        <v>58</v>
      </c>
      <c r="AO1" s="145" t="s">
        <v>12</v>
      </c>
      <c r="AP1" s="146"/>
      <c r="AQ1" s="147"/>
      <c r="AR1" s="6" t="s">
        <v>59</v>
      </c>
      <c r="AS1" s="145" t="s">
        <v>13</v>
      </c>
      <c r="AT1" s="146"/>
      <c r="AU1" s="147"/>
      <c r="AV1" s="17"/>
      <c r="AW1" s="6" t="s">
        <v>60</v>
      </c>
      <c r="AX1" s="6" t="s">
        <v>84</v>
      </c>
      <c r="AY1" s="145" t="s">
        <v>14</v>
      </c>
      <c r="AZ1" s="146"/>
      <c r="BA1" s="146"/>
      <c r="BB1" s="147"/>
      <c r="BC1" s="6" t="s">
        <v>61</v>
      </c>
      <c r="BD1" s="145" t="s">
        <v>15</v>
      </c>
      <c r="BE1" s="146"/>
      <c r="BF1" s="147"/>
      <c r="BG1" s="222" t="s">
        <v>17</v>
      </c>
    </row>
    <row r="2" spans="1:59" ht="15">
      <c r="A2" s="138"/>
      <c r="B2" s="138"/>
      <c r="C2" s="148"/>
      <c r="D2" s="149"/>
      <c r="E2" s="150" t="s">
        <v>18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2"/>
      <c r="BG2" s="223"/>
    </row>
    <row r="3" spans="1:59" ht="14.25">
      <c r="A3" s="138"/>
      <c r="B3" s="138"/>
      <c r="C3" s="148"/>
      <c r="D3" s="149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>
        <v>27</v>
      </c>
      <c r="AX3" s="10"/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0">
        <v>35</v>
      </c>
      <c r="BG3" s="223"/>
    </row>
    <row r="4" spans="1:59" ht="15" customHeight="1">
      <c r="A4" s="138"/>
      <c r="B4" s="138"/>
      <c r="C4" s="148"/>
      <c r="D4" s="149"/>
      <c r="E4" s="225" t="s">
        <v>19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4"/>
      <c r="BG4" s="223"/>
    </row>
    <row r="5" spans="1:59" ht="14.25">
      <c r="A5" s="139"/>
      <c r="B5" s="139"/>
      <c r="C5" s="155"/>
      <c r="D5" s="156"/>
      <c r="E5" s="8">
        <v>1</v>
      </c>
      <c r="F5" s="8">
        <v>2</v>
      </c>
      <c r="G5" s="8">
        <v>3</v>
      </c>
      <c r="H5" s="8">
        <v>4</v>
      </c>
      <c r="I5" s="47">
        <v>5</v>
      </c>
      <c r="J5" s="47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180"/>
      <c r="W5" s="24">
        <v>18</v>
      </c>
      <c r="X5" s="24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7">
        <v>31</v>
      </c>
      <c r="AK5" s="57">
        <v>32</v>
      </c>
      <c r="AL5" s="57">
        <v>33</v>
      </c>
      <c r="AM5" s="57">
        <v>34</v>
      </c>
      <c r="AN5" s="57">
        <v>35</v>
      </c>
      <c r="AO5" s="57">
        <v>36</v>
      </c>
      <c r="AP5" s="57">
        <v>37</v>
      </c>
      <c r="AQ5" s="57">
        <v>38</v>
      </c>
      <c r="AR5" s="57">
        <v>38</v>
      </c>
      <c r="AS5" s="57">
        <v>40</v>
      </c>
      <c r="AT5" s="57">
        <v>41</v>
      </c>
      <c r="AU5" s="57">
        <v>42</v>
      </c>
      <c r="AV5" s="57">
        <v>43</v>
      </c>
      <c r="AW5" s="57">
        <v>44</v>
      </c>
      <c r="AX5" s="175"/>
      <c r="AY5" s="43">
        <v>45</v>
      </c>
      <c r="AZ5" s="43">
        <v>46</v>
      </c>
      <c r="BA5" s="43">
        <v>47</v>
      </c>
      <c r="BB5" s="43">
        <v>48</v>
      </c>
      <c r="BC5" s="43">
        <v>49</v>
      </c>
      <c r="BD5" s="43">
        <v>50</v>
      </c>
      <c r="BE5" s="43">
        <v>51</v>
      </c>
      <c r="BF5" s="43">
        <v>52</v>
      </c>
      <c r="BG5" s="224"/>
    </row>
    <row r="6" spans="1:59" ht="15" customHeight="1">
      <c r="A6" s="227" t="s">
        <v>62</v>
      </c>
      <c r="B6" s="133" t="s">
        <v>90</v>
      </c>
      <c r="C6" s="135" t="s">
        <v>91</v>
      </c>
      <c r="D6" s="11"/>
      <c r="E6" s="12">
        <v>36</v>
      </c>
      <c r="F6" s="12">
        <v>36</v>
      </c>
      <c r="G6" s="12">
        <v>36</v>
      </c>
      <c r="H6" s="12">
        <v>36</v>
      </c>
      <c r="I6" s="48">
        <v>36</v>
      </c>
      <c r="J6" s="48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181"/>
      <c r="W6" s="25">
        <v>0</v>
      </c>
      <c r="X6" s="26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8">
        <v>36</v>
      </c>
      <c r="AK6" s="48">
        <v>36</v>
      </c>
      <c r="AL6" s="48">
        <v>36</v>
      </c>
      <c r="AM6" s="48">
        <v>36</v>
      </c>
      <c r="AN6" s="48">
        <v>36</v>
      </c>
      <c r="AO6" s="48">
        <v>36</v>
      </c>
      <c r="AP6" s="48">
        <v>36</v>
      </c>
      <c r="AQ6" s="48">
        <v>36</v>
      </c>
      <c r="AR6" s="48">
        <v>36</v>
      </c>
      <c r="AS6" s="48">
        <v>36</v>
      </c>
      <c r="AT6" s="48">
        <v>36</v>
      </c>
      <c r="AU6" s="35">
        <v>36</v>
      </c>
      <c r="AV6" s="35">
        <v>36</v>
      </c>
      <c r="AW6" s="34">
        <v>36</v>
      </c>
      <c r="AX6" s="176"/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11"/>
    </row>
    <row r="7" spans="1:59" ht="15">
      <c r="A7" s="228"/>
      <c r="B7" s="128"/>
      <c r="C7" s="136"/>
      <c r="D7" s="11"/>
      <c r="E7" s="12">
        <v>18</v>
      </c>
      <c r="F7" s="12">
        <v>18</v>
      </c>
      <c r="G7" s="12">
        <v>18</v>
      </c>
      <c r="H7" s="12">
        <v>18</v>
      </c>
      <c r="I7" s="48">
        <v>18</v>
      </c>
      <c r="J7" s="48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181"/>
      <c r="W7" s="25">
        <v>0</v>
      </c>
      <c r="X7" s="26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8">
        <v>18</v>
      </c>
      <c r="AK7" s="48">
        <v>18</v>
      </c>
      <c r="AL7" s="48">
        <v>18</v>
      </c>
      <c r="AM7" s="48">
        <v>18</v>
      </c>
      <c r="AN7" s="48">
        <v>18</v>
      </c>
      <c r="AO7" s="48">
        <v>18</v>
      </c>
      <c r="AP7" s="48">
        <v>18</v>
      </c>
      <c r="AQ7" s="48">
        <v>18</v>
      </c>
      <c r="AR7" s="48">
        <v>18</v>
      </c>
      <c r="AS7" s="48">
        <v>18</v>
      </c>
      <c r="AT7" s="48">
        <v>18</v>
      </c>
      <c r="AU7" s="35">
        <v>18</v>
      </c>
      <c r="AV7" s="35">
        <v>18</v>
      </c>
      <c r="AW7" s="34">
        <v>18</v>
      </c>
      <c r="AX7" s="176"/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11"/>
    </row>
    <row r="8" spans="1:59" ht="15">
      <c r="A8" s="228"/>
      <c r="B8" s="127" t="s">
        <v>92</v>
      </c>
      <c r="C8" s="127" t="s">
        <v>110</v>
      </c>
      <c r="D8" s="11" t="s">
        <v>30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32"/>
      <c r="U8" s="80"/>
      <c r="V8" s="181">
        <v>0</v>
      </c>
      <c r="W8" s="25"/>
      <c r="X8" s="25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6"/>
      <c r="AV8" s="86"/>
      <c r="AW8" s="84"/>
      <c r="AX8" s="176"/>
      <c r="AY8" s="28" t="s">
        <v>44</v>
      </c>
      <c r="AZ8" s="28" t="s">
        <v>76</v>
      </c>
      <c r="BA8" s="28" t="s">
        <v>77</v>
      </c>
      <c r="BB8" s="28" t="s">
        <v>78</v>
      </c>
      <c r="BC8" s="28" t="s">
        <v>44</v>
      </c>
      <c r="BD8" s="28" t="s">
        <v>79</v>
      </c>
      <c r="BE8" s="28" t="s">
        <v>80</v>
      </c>
      <c r="BF8" s="28" t="s">
        <v>81</v>
      </c>
      <c r="BG8" s="13">
        <f>SUM(V8+AX8)</f>
        <v>0</v>
      </c>
    </row>
    <row r="9" spans="1:59" ht="15">
      <c r="A9" s="228"/>
      <c r="B9" s="105"/>
      <c r="C9" s="105"/>
      <c r="D9" s="11" t="s">
        <v>24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80"/>
      <c r="V9" s="181"/>
      <c r="W9" s="25"/>
      <c r="X9" s="2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9"/>
      <c r="AV9" s="119"/>
      <c r="AW9" s="120"/>
      <c r="AX9" s="177"/>
      <c r="AY9" s="28"/>
      <c r="AZ9" s="28"/>
      <c r="BA9" s="28"/>
      <c r="BB9" s="28"/>
      <c r="BC9" s="28"/>
      <c r="BD9" s="28"/>
      <c r="BE9" s="28"/>
      <c r="BF9" s="28"/>
      <c r="BG9" s="13">
        <f aca="true" t="shared" si="0" ref="BG9:BG67">SUM(V9+AX9)</f>
        <v>0</v>
      </c>
    </row>
    <row r="10" spans="1:59" ht="15">
      <c r="A10" s="228"/>
      <c r="B10" s="157" t="s">
        <v>95</v>
      </c>
      <c r="C10" s="127" t="s">
        <v>111</v>
      </c>
      <c r="D10" s="11" t="s">
        <v>30</v>
      </c>
      <c r="E10" s="79">
        <v>2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2</v>
      </c>
      <c r="O10" s="79">
        <v>2</v>
      </c>
      <c r="P10" s="79">
        <v>2</v>
      </c>
      <c r="Q10" s="79"/>
      <c r="R10" s="79"/>
      <c r="S10" s="79"/>
      <c r="T10" s="132"/>
      <c r="U10" s="80"/>
      <c r="V10" s="181">
        <f>SUM(E10:U10)</f>
        <v>24</v>
      </c>
      <c r="W10" s="25"/>
      <c r="X10" s="25"/>
      <c r="Y10" s="80">
        <v>2</v>
      </c>
      <c r="Z10" s="80">
        <v>2</v>
      </c>
      <c r="AA10" s="80">
        <v>2</v>
      </c>
      <c r="AB10" s="80">
        <v>2</v>
      </c>
      <c r="AC10" s="80">
        <v>2</v>
      </c>
      <c r="AD10" s="80">
        <v>2</v>
      </c>
      <c r="AE10" s="80">
        <v>2</v>
      </c>
      <c r="AF10" s="80">
        <v>2</v>
      </c>
      <c r="AG10" s="80">
        <v>2</v>
      </c>
      <c r="AH10" s="80">
        <v>2</v>
      </c>
      <c r="AI10" s="80">
        <v>2</v>
      </c>
      <c r="AJ10" s="80">
        <v>2</v>
      </c>
      <c r="AK10" s="80">
        <v>2</v>
      </c>
      <c r="AL10" s="80">
        <v>2</v>
      </c>
      <c r="AM10" s="80">
        <v>2</v>
      </c>
      <c r="AN10" s="80">
        <v>2</v>
      </c>
      <c r="AO10" s="80">
        <v>2</v>
      </c>
      <c r="AP10" s="80">
        <v>2</v>
      </c>
      <c r="AQ10" s="80">
        <v>2</v>
      </c>
      <c r="AR10" s="80">
        <v>2</v>
      </c>
      <c r="AS10" s="80"/>
      <c r="AT10" s="80">
        <v>2</v>
      </c>
      <c r="AU10" s="86">
        <v>2</v>
      </c>
      <c r="AV10" s="86"/>
      <c r="AW10" s="84"/>
      <c r="AX10" s="176">
        <f>SUM(Y10:AW10)</f>
        <v>44</v>
      </c>
      <c r="AY10" s="28"/>
      <c r="AZ10" s="28"/>
      <c r="BA10" s="28"/>
      <c r="BB10" s="28"/>
      <c r="BC10" s="28"/>
      <c r="BD10" s="28"/>
      <c r="BE10" s="28"/>
      <c r="BF10" s="28"/>
      <c r="BG10" s="13">
        <f t="shared" si="0"/>
        <v>68</v>
      </c>
    </row>
    <row r="11" spans="1:59" ht="15">
      <c r="A11" s="228"/>
      <c r="B11" s="158"/>
      <c r="C11" s="105"/>
      <c r="D11" s="11" t="s">
        <v>24</v>
      </c>
      <c r="E11" s="116">
        <v>1</v>
      </c>
      <c r="F11" s="116"/>
      <c r="G11" s="116"/>
      <c r="H11" s="116"/>
      <c r="I11" s="116"/>
      <c r="J11" s="116">
        <v>1</v>
      </c>
      <c r="K11" s="116"/>
      <c r="L11" s="116"/>
      <c r="M11" s="116"/>
      <c r="N11" s="116">
        <v>1</v>
      </c>
      <c r="O11" s="116">
        <v>1</v>
      </c>
      <c r="P11" s="116"/>
      <c r="Q11" s="116"/>
      <c r="R11" s="116"/>
      <c r="S11" s="116"/>
      <c r="T11" s="116"/>
      <c r="U11" s="117"/>
      <c r="V11" s="182">
        <f>SUM(E11:U11)</f>
        <v>4</v>
      </c>
      <c r="W11" s="25"/>
      <c r="X11" s="26"/>
      <c r="Y11" s="116"/>
      <c r="Z11" s="116">
        <v>1</v>
      </c>
      <c r="AA11" s="116"/>
      <c r="AB11" s="116"/>
      <c r="AC11" s="116"/>
      <c r="AD11" s="116">
        <v>1</v>
      </c>
      <c r="AE11" s="116"/>
      <c r="AF11" s="116"/>
      <c r="AG11" s="116"/>
      <c r="AH11" s="116"/>
      <c r="AI11" s="116"/>
      <c r="AJ11" s="116"/>
      <c r="AK11" s="116">
        <v>1</v>
      </c>
      <c r="AL11" s="116"/>
      <c r="AM11" s="116">
        <v>1</v>
      </c>
      <c r="AN11" s="116"/>
      <c r="AO11" s="116"/>
      <c r="AP11" s="116"/>
      <c r="AQ11" s="116">
        <v>1</v>
      </c>
      <c r="AR11" s="116"/>
      <c r="AS11" s="116"/>
      <c r="AT11" s="116"/>
      <c r="AU11" s="119">
        <v>1</v>
      </c>
      <c r="AV11" s="119"/>
      <c r="AW11" s="120"/>
      <c r="AX11" s="176">
        <f aca="true" t="shared" si="1" ref="AX11:AX66">SUM(Y11:AW11)</f>
        <v>6</v>
      </c>
      <c r="AY11" s="28"/>
      <c r="AZ11" s="28"/>
      <c r="BA11" s="28"/>
      <c r="BB11" s="28"/>
      <c r="BC11" s="28"/>
      <c r="BD11" s="28"/>
      <c r="BE11" s="28"/>
      <c r="BF11" s="28"/>
      <c r="BG11" s="13">
        <f t="shared" si="0"/>
        <v>10</v>
      </c>
    </row>
    <row r="12" spans="1:59" ht="15">
      <c r="A12" s="228"/>
      <c r="B12" s="127" t="s">
        <v>96</v>
      </c>
      <c r="C12" s="127" t="s">
        <v>74</v>
      </c>
      <c r="D12" s="11" t="s">
        <v>30</v>
      </c>
      <c r="E12" s="79">
        <v>2</v>
      </c>
      <c r="F12" s="79">
        <v>2</v>
      </c>
      <c r="G12" s="79">
        <v>2</v>
      </c>
      <c r="H12" s="79">
        <v>2</v>
      </c>
      <c r="I12" s="79">
        <v>2</v>
      </c>
      <c r="J12" s="79">
        <v>2</v>
      </c>
      <c r="K12" s="79">
        <v>2</v>
      </c>
      <c r="L12" s="79">
        <v>2</v>
      </c>
      <c r="M12" s="79">
        <v>2</v>
      </c>
      <c r="N12" s="79">
        <v>2</v>
      </c>
      <c r="O12" s="79">
        <v>2</v>
      </c>
      <c r="P12" s="79">
        <v>2</v>
      </c>
      <c r="Q12" s="79">
        <v>2</v>
      </c>
      <c r="R12" s="79">
        <v>4</v>
      </c>
      <c r="S12" s="79">
        <v>4</v>
      </c>
      <c r="T12" s="132"/>
      <c r="U12" s="80"/>
      <c r="V12" s="183">
        <f aca="true" t="shared" si="2" ref="V12:V49">SUM(E12:U12)</f>
        <v>34</v>
      </c>
      <c r="W12" s="25"/>
      <c r="X12" s="25"/>
      <c r="Y12" s="80">
        <v>2</v>
      </c>
      <c r="Z12" s="80">
        <v>2</v>
      </c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0">
        <v>2</v>
      </c>
      <c r="AG12" s="80">
        <v>2</v>
      </c>
      <c r="AH12" s="80">
        <v>2</v>
      </c>
      <c r="AI12" s="80">
        <v>2</v>
      </c>
      <c r="AJ12" s="80">
        <v>2</v>
      </c>
      <c r="AK12" s="80">
        <v>2</v>
      </c>
      <c r="AL12" s="80">
        <v>2</v>
      </c>
      <c r="AM12" s="80">
        <v>2</v>
      </c>
      <c r="AN12" s="80">
        <v>2</v>
      </c>
      <c r="AO12" s="80">
        <v>2</v>
      </c>
      <c r="AP12" s="80"/>
      <c r="AQ12" s="80"/>
      <c r="AR12" s="80"/>
      <c r="AS12" s="80"/>
      <c r="AT12" s="80"/>
      <c r="AU12" s="86"/>
      <c r="AV12" s="86"/>
      <c r="AW12" s="84"/>
      <c r="AX12" s="176">
        <f t="shared" si="1"/>
        <v>34</v>
      </c>
      <c r="AY12" s="28"/>
      <c r="AZ12" s="28"/>
      <c r="BA12" s="28"/>
      <c r="BB12" s="28"/>
      <c r="BC12" s="28"/>
      <c r="BD12" s="28"/>
      <c r="BE12" s="28"/>
      <c r="BF12" s="28"/>
      <c r="BG12" s="13">
        <f t="shared" si="0"/>
        <v>68</v>
      </c>
    </row>
    <row r="13" spans="1:59" ht="15">
      <c r="A13" s="228"/>
      <c r="B13" s="105"/>
      <c r="C13" s="105"/>
      <c r="D13" s="11" t="s">
        <v>24</v>
      </c>
      <c r="E13" s="116">
        <v>2</v>
      </c>
      <c r="F13" s="116">
        <v>2</v>
      </c>
      <c r="G13" s="116">
        <v>2</v>
      </c>
      <c r="H13" s="116">
        <v>2</v>
      </c>
      <c r="I13" s="116">
        <v>2</v>
      </c>
      <c r="J13" s="116">
        <v>2</v>
      </c>
      <c r="K13" s="116">
        <v>2</v>
      </c>
      <c r="L13" s="116">
        <v>2</v>
      </c>
      <c r="M13" s="116">
        <v>2</v>
      </c>
      <c r="N13" s="116">
        <v>2</v>
      </c>
      <c r="O13" s="116">
        <v>2</v>
      </c>
      <c r="P13" s="116">
        <v>2</v>
      </c>
      <c r="Q13" s="116">
        <v>2</v>
      </c>
      <c r="R13" s="116">
        <v>4</v>
      </c>
      <c r="S13" s="116">
        <v>4</v>
      </c>
      <c r="T13" s="116"/>
      <c r="U13" s="117"/>
      <c r="V13" s="182">
        <f t="shared" si="2"/>
        <v>34</v>
      </c>
      <c r="W13" s="25"/>
      <c r="X13" s="26"/>
      <c r="Y13" s="116">
        <v>2</v>
      </c>
      <c r="Z13" s="116">
        <v>2</v>
      </c>
      <c r="AA13" s="116">
        <v>2</v>
      </c>
      <c r="AB13" s="116">
        <v>2</v>
      </c>
      <c r="AC13" s="116">
        <v>2</v>
      </c>
      <c r="AD13" s="116">
        <v>2</v>
      </c>
      <c r="AE13" s="116">
        <v>2</v>
      </c>
      <c r="AF13" s="116">
        <v>2</v>
      </c>
      <c r="AG13" s="116">
        <v>2</v>
      </c>
      <c r="AH13" s="116">
        <v>2</v>
      </c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>
        <v>2</v>
      </c>
      <c r="AP13" s="116"/>
      <c r="AQ13" s="116"/>
      <c r="AR13" s="116"/>
      <c r="AS13" s="116"/>
      <c r="AT13" s="116"/>
      <c r="AU13" s="119"/>
      <c r="AV13" s="119"/>
      <c r="AW13" s="120"/>
      <c r="AX13" s="176">
        <f t="shared" si="1"/>
        <v>34</v>
      </c>
      <c r="AY13" s="28"/>
      <c r="AZ13" s="28"/>
      <c r="BA13" s="28"/>
      <c r="BB13" s="28"/>
      <c r="BC13" s="28"/>
      <c r="BD13" s="28"/>
      <c r="BE13" s="28"/>
      <c r="BF13" s="28"/>
      <c r="BG13" s="13">
        <f t="shared" si="0"/>
        <v>68</v>
      </c>
    </row>
    <row r="14" spans="1:59" ht="15" customHeight="1">
      <c r="A14" s="228"/>
      <c r="B14" s="133"/>
      <c r="C14" s="133"/>
      <c r="D14" s="1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80"/>
      <c r="V14" s="182">
        <f t="shared" si="2"/>
        <v>0</v>
      </c>
      <c r="W14" s="25"/>
      <c r="X14" s="26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84"/>
      <c r="AV14" s="84"/>
      <c r="AW14" s="84"/>
      <c r="AX14" s="176">
        <f t="shared" si="1"/>
        <v>0</v>
      </c>
      <c r="AY14" s="28"/>
      <c r="AZ14" s="28"/>
      <c r="BA14" s="28"/>
      <c r="BB14" s="28"/>
      <c r="BC14" s="28"/>
      <c r="BD14" s="28"/>
      <c r="BE14" s="28"/>
      <c r="BF14" s="28"/>
      <c r="BG14" s="13">
        <f t="shared" si="0"/>
        <v>0</v>
      </c>
    </row>
    <row r="15" spans="1:59" ht="21.75" customHeight="1">
      <c r="A15" s="228"/>
      <c r="B15" s="128"/>
      <c r="C15" s="128"/>
      <c r="D15" s="1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80"/>
      <c r="V15" s="182">
        <f t="shared" si="2"/>
        <v>0</v>
      </c>
      <c r="W15" s="25"/>
      <c r="X15" s="26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84"/>
      <c r="AV15" s="84"/>
      <c r="AW15" s="84"/>
      <c r="AX15" s="176">
        <f t="shared" si="1"/>
        <v>0</v>
      </c>
      <c r="AY15" s="28"/>
      <c r="AZ15" s="28"/>
      <c r="BA15" s="28"/>
      <c r="BB15" s="28"/>
      <c r="BC15" s="28"/>
      <c r="BD15" s="28"/>
      <c r="BE15" s="28"/>
      <c r="BF15" s="28"/>
      <c r="BG15" s="13">
        <f t="shared" si="0"/>
        <v>0</v>
      </c>
    </row>
    <row r="16" spans="1:59" ht="15" customHeight="1">
      <c r="A16" s="228"/>
      <c r="B16" s="200" t="s">
        <v>97</v>
      </c>
      <c r="C16" s="211" t="s">
        <v>98</v>
      </c>
      <c r="D16" s="11" t="s">
        <v>30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81"/>
      <c r="Q16" s="81"/>
      <c r="R16" s="132"/>
      <c r="S16" s="132"/>
      <c r="T16" s="132"/>
      <c r="U16" s="80"/>
      <c r="V16" s="182">
        <f t="shared" si="2"/>
        <v>0</v>
      </c>
      <c r="W16" s="25"/>
      <c r="X16" s="26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84"/>
      <c r="AV16" s="84"/>
      <c r="AW16" s="84"/>
      <c r="AX16" s="176">
        <f t="shared" si="1"/>
        <v>0</v>
      </c>
      <c r="AY16" s="28"/>
      <c r="AZ16" s="28"/>
      <c r="BA16" s="28"/>
      <c r="BB16" s="28"/>
      <c r="BC16" s="28"/>
      <c r="BD16" s="28"/>
      <c r="BE16" s="28"/>
      <c r="BF16" s="28"/>
      <c r="BG16" s="13">
        <f t="shared" si="0"/>
        <v>0</v>
      </c>
    </row>
    <row r="17" spans="1:59" ht="15">
      <c r="A17" s="228"/>
      <c r="B17" s="200"/>
      <c r="C17" s="200"/>
      <c r="D17" s="11" t="s">
        <v>24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80"/>
      <c r="V17" s="182">
        <f t="shared" si="2"/>
        <v>0</v>
      </c>
      <c r="W17" s="25"/>
      <c r="X17" s="26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84"/>
      <c r="AV17" s="84"/>
      <c r="AW17" s="84"/>
      <c r="AX17" s="176">
        <f t="shared" si="1"/>
        <v>0</v>
      </c>
      <c r="AY17" s="28"/>
      <c r="AZ17" s="28"/>
      <c r="BA17" s="28"/>
      <c r="BB17" s="28"/>
      <c r="BC17" s="28"/>
      <c r="BD17" s="28"/>
      <c r="BE17" s="28"/>
      <c r="BF17" s="28"/>
      <c r="BG17" s="13">
        <f t="shared" si="0"/>
        <v>0</v>
      </c>
    </row>
    <row r="18" spans="1:59" ht="24" customHeight="1">
      <c r="A18" s="228"/>
      <c r="B18" s="196" t="s">
        <v>141</v>
      </c>
      <c r="C18" s="214" t="s">
        <v>142</v>
      </c>
      <c r="D18" s="11" t="s">
        <v>30</v>
      </c>
      <c r="E18" s="132">
        <v>2</v>
      </c>
      <c r="F18" s="132">
        <v>2</v>
      </c>
      <c r="G18" s="132">
        <v>2</v>
      </c>
      <c r="H18" s="132">
        <v>2</v>
      </c>
      <c r="I18" s="132">
        <v>2</v>
      </c>
      <c r="J18" s="132">
        <v>2</v>
      </c>
      <c r="K18" s="132">
        <v>2</v>
      </c>
      <c r="L18" s="132">
        <v>4</v>
      </c>
      <c r="M18" s="132">
        <v>2</v>
      </c>
      <c r="N18" s="132">
        <v>2</v>
      </c>
      <c r="O18" s="132">
        <v>2</v>
      </c>
      <c r="P18" s="132">
        <v>2</v>
      </c>
      <c r="Q18" s="132">
        <v>4</v>
      </c>
      <c r="R18" s="132">
        <v>6</v>
      </c>
      <c r="S18" s="132"/>
      <c r="T18" s="132"/>
      <c r="U18" s="80"/>
      <c r="V18" s="183">
        <f t="shared" si="2"/>
        <v>36</v>
      </c>
      <c r="W18" s="25"/>
      <c r="X18" s="26"/>
      <c r="Y18" s="132"/>
      <c r="Z18" s="87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Q18" s="132"/>
      <c r="AR18" s="132"/>
      <c r="AS18" s="82"/>
      <c r="AT18" s="132"/>
      <c r="AU18" s="84"/>
      <c r="AV18" s="84"/>
      <c r="AW18" s="84"/>
      <c r="AX18" s="176">
        <f t="shared" si="1"/>
        <v>0</v>
      </c>
      <c r="AY18" s="28"/>
      <c r="AZ18" s="28"/>
      <c r="BA18" s="28"/>
      <c r="BB18" s="28"/>
      <c r="BC18" s="28"/>
      <c r="BD18" s="28"/>
      <c r="BE18" s="28"/>
      <c r="BF18" s="28"/>
      <c r="BG18" s="13">
        <f t="shared" si="0"/>
        <v>36</v>
      </c>
    </row>
    <row r="19" spans="1:59" ht="24.75" customHeight="1">
      <c r="A19" s="228"/>
      <c r="B19" s="197"/>
      <c r="C19" s="197"/>
      <c r="D19" s="11" t="s">
        <v>24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16">
        <v>1</v>
      </c>
      <c r="L19" s="116">
        <v>2</v>
      </c>
      <c r="M19" s="116">
        <v>1</v>
      </c>
      <c r="N19" s="116">
        <v>1</v>
      </c>
      <c r="O19" s="116">
        <v>1</v>
      </c>
      <c r="P19" s="116">
        <v>1</v>
      </c>
      <c r="Q19" s="116">
        <v>2</v>
      </c>
      <c r="R19" s="116">
        <v>3</v>
      </c>
      <c r="S19" s="116"/>
      <c r="T19" s="116"/>
      <c r="U19" s="117"/>
      <c r="V19" s="182">
        <f t="shared" si="2"/>
        <v>18</v>
      </c>
      <c r="W19" s="25"/>
      <c r="X19" s="26"/>
      <c r="Y19" s="116"/>
      <c r="Z19" s="122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20"/>
      <c r="AV19" s="120"/>
      <c r="AW19" s="120"/>
      <c r="AX19" s="176">
        <f t="shared" si="1"/>
        <v>0</v>
      </c>
      <c r="AY19" s="28"/>
      <c r="AZ19" s="28"/>
      <c r="BA19" s="28"/>
      <c r="BB19" s="28"/>
      <c r="BC19" s="28"/>
      <c r="BD19" s="28"/>
      <c r="BE19" s="28"/>
      <c r="BF19" s="28"/>
      <c r="BG19" s="13">
        <f t="shared" si="0"/>
        <v>18</v>
      </c>
    </row>
    <row r="20" spans="1:59" ht="21" customHeight="1">
      <c r="A20" s="228"/>
      <c r="B20" s="196" t="s">
        <v>140</v>
      </c>
      <c r="C20" s="196" t="s">
        <v>147</v>
      </c>
      <c r="D20" s="31" t="s">
        <v>30</v>
      </c>
      <c r="E20" s="160">
        <v>2</v>
      </c>
      <c r="F20" s="160">
        <v>4</v>
      </c>
      <c r="G20" s="160">
        <v>4</v>
      </c>
      <c r="H20" s="160">
        <v>2</v>
      </c>
      <c r="I20" s="160">
        <v>2</v>
      </c>
      <c r="J20" s="160">
        <v>2</v>
      </c>
      <c r="K20" s="160">
        <v>2</v>
      </c>
      <c r="L20" s="160">
        <v>2</v>
      </c>
      <c r="M20" s="160">
        <v>2</v>
      </c>
      <c r="N20" s="160">
        <v>2</v>
      </c>
      <c r="O20" s="160">
        <v>2</v>
      </c>
      <c r="P20" s="160">
        <v>2</v>
      </c>
      <c r="Q20" s="160">
        <v>2</v>
      </c>
      <c r="R20" s="168">
        <v>2</v>
      </c>
      <c r="S20" s="168">
        <v>2</v>
      </c>
      <c r="T20" s="88" t="s">
        <v>89</v>
      </c>
      <c r="U20" s="88"/>
      <c r="V20" s="183">
        <f>SUM(E20:U20)</f>
        <v>34</v>
      </c>
      <c r="W20" s="25"/>
      <c r="X20" s="26"/>
      <c r="Y20" s="132"/>
      <c r="Z20" s="81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82"/>
      <c r="AP20" s="132"/>
      <c r="AQ20" s="132"/>
      <c r="AR20" s="132"/>
      <c r="AS20" s="132"/>
      <c r="AT20" s="132"/>
      <c r="AU20" s="84"/>
      <c r="AV20" s="84"/>
      <c r="AW20" s="84"/>
      <c r="AX20" s="176">
        <f t="shared" si="1"/>
        <v>0</v>
      </c>
      <c r="AY20" s="28"/>
      <c r="AZ20" s="28"/>
      <c r="BA20" s="28"/>
      <c r="BB20" s="28"/>
      <c r="BC20" s="28"/>
      <c r="BD20" s="28"/>
      <c r="BE20" s="28"/>
      <c r="BF20" s="28"/>
      <c r="BG20" s="13">
        <f t="shared" si="0"/>
        <v>34</v>
      </c>
    </row>
    <row r="21" spans="1:59" ht="23.25" customHeight="1">
      <c r="A21" s="228"/>
      <c r="B21" s="197"/>
      <c r="C21" s="197"/>
      <c r="D21" s="54" t="s">
        <v>109</v>
      </c>
      <c r="E21" s="116">
        <v>1</v>
      </c>
      <c r="F21" s="116">
        <v>2</v>
      </c>
      <c r="G21" s="116">
        <v>2</v>
      </c>
      <c r="H21" s="116">
        <v>1</v>
      </c>
      <c r="I21" s="116">
        <v>1</v>
      </c>
      <c r="J21" s="116">
        <v>1</v>
      </c>
      <c r="K21" s="116">
        <v>1</v>
      </c>
      <c r="L21" s="116">
        <v>1</v>
      </c>
      <c r="M21" s="116">
        <v>1</v>
      </c>
      <c r="N21" s="116">
        <v>1</v>
      </c>
      <c r="O21" s="116">
        <v>1</v>
      </c>
      <c r="P21" s="116">
        <v>1</v>
      </c>
      <c r="Q21" s="116">
        <v>1</v>
      </c>
      <c r="R21" s="117">
        <v>1</v>
      </c>
      <c r="S21" s="116">
        <v>1</v>
      </c>
      <c r="T21" s="116"/>
      <c r="U21" s="117"/>
      <c r="V21" s="182">
        <f>SUM(E21:U21)</f>
        <v>17</v>
      </c>
      <c r="W21" s="25"/>
      <c r="X21" s="2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20"/>
      <c r="AV21" s="120"/>
      <c r="AW21" s="120"/>
      <c r="AX21" s="176">
        <f t="shared" si="1"/>
        <v>0</v>
      </c>
      <c r="AY21" s="28"/>
      <c r="AZ21" s="28"/>
      <c r="BA21" s="28"/>
      <c r="BB21" s="28"/>
      <c r="BC21" s="28"/>
      <c r="BD21" s="28"/>
      <c r="BE21" s="28"/>
      <c r="BF21" s="28"/>
      <c r="BG21" s="13">
        <f t="shared" si="0"/>
        <v>17</v>
      </c>
    </row>
    <row r="22" spans="1:59" ht="22.5" customHeight="1">
      <c r="A22" s="228"/>
      <c r="B22" s="214" t="s">
        <v>148</v>
      </c>
      <c r="C22" s="214" t="s">
        <v>133</v>
      </c>
      <c r="D22" s="31" t="s">
        <v>30</v>
      </c>
      <c r="E22" s="132">
        <v>2</v>
      </c>
      <c r="F22" s="132">
        <v>4</v>
      </c>
      <c r="G22" s="132">
        <v>4</v>
      </c>
      <c r="H22" s="132">
        <v>2</v>
      </c>
      <c r="I22" s="132">
        <v>4</v>
      </c>
      <c r="J22" s="132">
        <v>4</v>
      </c>
      <c r="K22" s="132">
        <v>4</v>
      </c>
      <c r="L22" s="132">
        <v>4</v>
      </c>
      <c r="M22" s="132">
        <v>4</v>
      </c>
      <c r="N22" s="132">
        <v>4</v>
      </c>
      <c r="O22" s="132">
        <v>2</v>
      </c>
      <c r="P22" s="132">
        <v>2</v>
      </c>
      <c r="Q22" s="132">
        <v>2</v>
      </c>
      <c r="R22" s="168">
        <v>2</v>
      </c>
      <c r="S22" s="168">
        <v>2</v>
      </c>
      <c r="T22" s="88" t="s">
        <v>89</v>
      </c>
      <c r="U22" s="88"/>
      <c r="V22" s="183">
        <f t="shared" si="2"/>
        <v>46</v>
      </c>
      <c r="W22" s="25"/>
      <c r="X22" s="26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82"/>
      <c r="AP22" s="132"/>
      <c r="AQ22" s="132"/>
      <c r="AR22" s="132"/>
      <c r="AS22" s="132"/>
      <c r="AT22" s="132"/>
      <c r="AU22" s="84"/>
      <c r="AV22" s="84"/>
      <c r="AW22" s="84"/>
      <c r="AX22" s="176">
        <f t="shared" si="1"/>
        <v>0</v>
      </c>
      <c r="AY22" s="28"/>
      <c r="AZ22" s="28"/>
      <c r="BA22" s="28"/>
      <c r="BB22" s="28"/>
      <c r="BC22" s="28"/>
      <c r="BD22" s="28"/>
      <c r="BE22" s="28"/>
      <c r="BF22" s="28"/>
      <c r="BG22" s="13">
        <f t="shared" si="0"/>
        <v>46</v>
      </c>
    </row>
    <row r="23" spans="1:59" ht="23.25" customHeight="1">
      <c r="A23" s="228"/>
      <c r="B23" s="197"/>
      <c r="C23" s="197"/>
      <c r="D23" s="54" t="s">
        <v>109</v>
      </c>
      <c r="E23" s="116">
        <v>1</v>
      </c>
      <c r="F23" s="116">
        <v>2</v>
      </c>
      <c r="G23" s="116">
        <v>2</v>
      </c>
      <c r="H23" s="116">
        <v>1</v>
      </c>
      <c r="I23" s="116">
        <v>2</v>
      </c>
      <c r="J23" s="116">
        <v>2</v>
      </c>
      <c r="K23" s="116">
        <v>2</v>
      </c>
      <c r="L23" s="116">
        <v>2</v>
      </c>
      <c r="M23" s="116">
        <v>2</v>
      </c>
      <c r="N23" s="116">
        <v>2</v>
      </c>
      <c r="O23" s="116">
        <v>1</v>
      </c>
      <c r="P23" s="116">
        <v>1</v>
      </c>
      <c r="Q23" s="118">
        <v>1</v>
      </c>
      <c r="R23" s="116">
        <v>1</v>
      </c>
      <c r="S23" s="116">
        <v>1</v>
      </c>
      <c r="T23" s="116"/>
      <c r="U23" s="117"/>
      <c r="V23" s="182">
        <f t="shared" si="2"/>
        <v>23</v>
      </c>
      <c r="W23" s="25"/>
      <c r="X23" s="2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20"/>
      <c r="AV23" s="120"/>
      <c r="AW23" s="120"/>
      <c r="AX23" s="176">
        <f t="shared" si="1"/>
        <v>0</v>
      </c>
      <c r="AY23" s="28"/>
      <c r="AZ23" s="28"/>
      <c r="BA23" s="28"/>
      <c r="BB23" s="28"/>
      <c r="BC23" s="28"/>
      <c r="BD23" s="28"/>
      <c r="BE23" s="28"/>
      <c r="BF23" s="28"/>
      <c r="BG23" s="13">
        <f t="shared" si="0"/>
        <v>23</v>
      </c>
    </row>
    <row r="24" spans="1:59" ht="23.25" customHeight="1">
      <c r="A24" s="228"/>
      <c r="B24" s="196" t="s">
        <v>149</v>
      </c>
      <c r="C24" s="214" t="s">
        <v>150</v>
      </c>
      <c r="D24" s="31" t="s">
        <v>30</v>
      </c>
      <c r="E24" s="93">
        <v>4</v>
      </c>
      <c r="F24" s="93">
        <v>4</v>
      </c>
      <c r="G24" s="93">
        <v>2</v>
      </c>
      <c r="H24" s="93">
        <v>2</v>
      </c>
      <c r="I24" s="93">
        <v>2</v>
      </c>
      <c r="J24" s="93">
        <v>2</v>
      </c>
      <c r="K24" s="93">
        <v>2</v>
      </c>
      <c r="L24" s="93">
        <v>2</v>
      </c>
      <c r="M24" s="93">
        <v>2</v>
      </c>
      <c r="N24" s="93">
        <v>2</v>
      </c>
      <c r="O24" s="93">
        <v>2</v>
      </c>
      <c r="P24" s="93">
        <v>2</v>
      </c>
      <c r="Q24" s="170">
        <v>4</v>
      </c>
      <c r="R24" s="93">
        <v>4</v>
      </c>
      <c r="S24" s="93">
        <v>4</v>
      </c>
      <c r="T24" s="93"/>
      <c r="U24" s="168"/>
      <c r="V24" s="183">
        <f aca="true" t="shared" si="3" ref="V24:V33">SUM(E24:U24)</f>
        <v>40</v>
      </c>
      <c r="W24" s="25"/>
      <c r="X24" s="26"/>
      <c r="Y24" s="93">
        <v>2</v>
      </c>
      <c r="Z24" s="93">
        <v>2</v>
      </c>
      <c r="AA24" s="93">
        <v>2</v>
      </c>
      <c r="AB24" s="93">
        <v>2</v>
      </c>
      <c r="AC24" s="93">
        <v>2</v>
      </c>
      <c r="AD24" s="93">
        <v>2</v>
      </c>
      <c r="AE24" s="93">
        <v>2</v>
      </c>
      <c r="AF24" s="93">
        <v>2</v>
      </c>
      <c r="AG24" s="93">
        <v>2</v>
      </c>
      <c r="AH24" s="93">
        <v>2</v>
      </c>
      <c r="AI24" s="93">
        <v>2</v>
      </c>
      <c r="AJ24" s="93">
        <v>2</v>
      </c>
      <c r="AK24" s="93">
        <v>2</v>
      </c>
      <c r="AL24" s="93">
        <v>2</v>
      </c>
      <c r="AM24" s="93">
        <v>2</v>
      </c>
      <c r="AN24" s="93">
        <v>2</v>
      </c>
      <c r="AO24" s="184">
        <v>2</v>
      </c>
      <c r="AP24" s="93">
        <v>2</v>
      </c>
      <c r="AQ24" s="93">
        <v>2</v>
      </c>
      <c r="AR24" s="93">
        <v>2</v>
      </c>
      <c r="AS24" s="93"/>
      <c r="AT24" s="93"/>
      <c r="AU24" s="185"/>
      <c r="AV24" s="185"/>
      <c r="AW24" s="185"/>
      <c r="AX24" s="176">
        <f t="shared" si="1"/>
        <v>40</v>
      </c>
      <c r="AY24" s="28"/>
      <c r="AZ24" s="28"/>
      <c r="BA24" s="28"/>
      <c r="BB24" s="28"/>
      <c r="BC24" s="28"/>
      <c r="BD24" s="28"/>
      <c r="BE24" s="28"/>
      <c r="BF24" s="28"/>
      <c r="BG24" s="13">
        <f t="shared" si="0"/>
        <v>80</v>
      </c>
    </row>
    <row r="25" spans="1:59" ht="23.25" customHeight="1">
      <c r="A25" s="228"/>
      <c r="B25" s="197"/>
      <c r="C25" s="197"/>
      <c r="D25" s="54" t="s">
        <v>109</v>
      </c>
      <c r="E25" s="116">
        <v>2</v>
      </c>
      <c r="F25" s="116">
        <v>2</v>
      </c>
      <c r="G25" s="116">
        <v>1</v>
      </c>
      <c r="H25" s="116">
        <v>1</v>
      </c>
      <c r="I25" s="116">
        <v>1</v>
      </c>
      <c r="J25" s="116">
        <v>1</v>
      </c>
      <c r="K25" s="116">
        <v>1</v>
      </c>
      <c r="L25" s="116">
        <v>1</v>
      </c>
      <c r="M25" s="116">
        <v>1</v>
      </c>
      <c r="N25" s="116">
        <v>1</v>
      </c>
      <c r="O25" s="116">
        <v>1</v>
      </c>
      <c r="P25" s="116">
        <v>1</v>
      </c>
      <c r="Q25" s="118">
        <v>2</v>
      </c>
      <c r="R25" s="116">
        <v>2</v>
      </c>
      <c r="S25" s="116">
        <v>2</v>
      </c>
      <c r="T25" s="116"/>
      <c r="U25" s="117"/>
      <c r="V25" s="182">
        <f t="shared" si="3"/>
        <v>20</v>
      </c>
      <c r="W25" s="25"/>
      <c r="X25" s="26"/>
      <c r="Y25" s="116">
        <v>1</v>
      </c>
      <c r="Z25" s="116">
        <v>1</v>
      </c>
      <c r="AA25" s="116">
        <v>1</v>
      </c>
      <c r="AB25" s="116">
        <v>1</v>
      </c>
      <c r="AC25" s="116">
        <v>1</v>
      </c>
      <c r="AD25" s="116">
        <v>1</v>
      </c>
      <c r="AE25" s="116">
        <v>1</v>
      </c>
      <c r="AF25" s="116">
        <v>1</v>
      </c>
      <c r="AG25" s="116">
        <v>1</v>
      </c>
      <c r="AH25" s="116">
        <v>1</v>
      </c>
      <c r="AI25" s="116">
        <v>1</v>
      </c>
      <c r="AJ25" s="116">
        <v>1</v>
      </c>
      <c r="AK25" s="116">
        <v>1</v>
      </c>
      <c r="AL25" s="116">
        <v>1</v>
      </c>
      <c r="AM25" s="116">
        <v>1</v>
      </c>
      <c r="AN25" s="116">
        <v>1</v>
      </c>
      <c r="AO25" s="169">
        <v>1</v>
      </c>
      <c r="AP25" s="116">
        <v>1</v>
      </c>
      <c r="AQ25" s="116">
        <v>1</v>
      </c>
      <c r="AR25" s="116">
        <v>1</v>
      </c>
      <c r="AS25" s="116"/>
      <c r="AT25" s="116"/>
      <c r="AU25" s="120"/>
      <c r="AV25" s="120"/>
      <c r="AW25" s="120"/>
      <c r="AX25" s="176">
        <f t="shared" si="1"/>
        <v>20</v>
      </c>
      <c r="AY25" s="28"/>
      <c r="AZ25" s="28"/>
      <c r="BA25" s="28"/>
      <c r="BB25" s="28"/>
      <c r="BC25" s="28"/>
      <c r="BD25" s="28"/>
      <c r="BE25" s="28"/>
      <c r="BF25" s="28"/>
      <c r="BG25" s="13">
        <f t="shared" si="0"/>
        <v>40</v>
      </c>
    </row>
    <row r="26" spans="1:59" ht="23.25" customHeight="1">
      <c r="A26" s="228"/>
      <c r="B26" s="196" t="s">
        <v>151</v>
      </c>
      <c r="C26" s="214" t="s">
        <v>152</v>
      </c>
      <c r="D26" s="31" t="s">
        <v>30</v>
      </c>
      <c r="E26" s="93">
        <v>2</v>
      </c>
      <c r="F26" s="93">
        <v>2</v>
      </c>
      <c r="G26" s="93">
        <v>4</v>
      </c>
      <c r="H26" s="93">
        <v>4</v>
      </c>
      <c r="I26" s="93">
        <v>2</v>
      </c>
      <c r="J26" s="93">
        <v>2</v>
      </c>
      <c r="K26" s="93">
        <v>2</v>
      </c>
      <c r="L26" s="93">
        <v>2</v>
      </c>
      <c r="M26" s="93">
        <v>2</v>
      </c>
      <c r="N26" s="93">
        <v>2</v>
      </c>
      <c r="O26" s="93">
        <v>2</v>
      </c>
      <c r="P26" s="93">
        <v>2</v>
      </c>
      <c r="Q26" s="170">
        <v>2</v>
      </c>
      <c r="R26" s="93">
        <v>2</v>
      </c>
      <c r="S26" s="93">
        <v>2</v>
      </c>
      <c r="T26" s="93"/>
      <c r="U26" s="168"/>
      <c r="V26" s="183">
        <f t="shared" si="3"/>
        <v>34</v>
      </c>
      <c r="W26" s="25"/>
      <c r="X26" s="26"/>
      <c r="Y26" s="93">
        <v>2</v>
      </c>
      <c r="Z26" s="93">
        <v>2</v>
      </c>
      <c r="AA26" s="93">
        <v>2</v>
      </c>
      <c r="AB26" s="93">
        <v>2</v>
      </c>
      <c r="AC26" s="93">
        <v>2</v>
      </c>
      <c r="AD26" s="93">
        <v>2</v>
      </c>
      <c r="AE26" s="93">
        <v>2</v>
      </c>
      <c r="AF26" s="93">
        <v>2</v>
      </c>
      <c r="AG26" s="93">
        <v>2</v>
      </c>
      <c r="AH26" s="82" t="s">
        <v>89</v>
      </c>
      <c r="AI26" s="116"/>
      <c r="AJ26" s="116"/>
      <c r="AK26" s="116"/>
      <c r="AL26" s="116"/>
      <c r="AM26" s="116"/>
      <c r="AN26" s="116"/>
      <c r="AO26" s="169"/>
      <c r="AP26" s="116"/>
      <c r="AQ26" s="116"/>
      <c r="AR26" s="116"/>
      <c r="AS26" s="116"/>
      <c r="AT26" s="116"/>
      <c r="AU26" s="120"/>
      <c r="AV26" s="120"/>
      <c r="AW26" s="120"/>
      <c r="AX26" s="176">
        <f t="shared" si="1"/>
        <v>18</v>
      </c>
      <c r="AY26" s="28"/>
      <c r="AZ26" s="28"/>
      <c r="BA26" s="28"/>
      <c r="BB26" s="28"/>
      <c r="BC26" s="28"/>
      <c r="BD26" s="28"/>
      <c r="BE26" s="28"/>
      <c r="BF26" s="28"/>
      <c r="BG26" s="13">
        <f t="shared" si="0"/>
        <v>52</v>
      </c>
    </row>
    <row r="27" spans="1:59" ht="23.25" customHeight="1">
      <c r="A27" s="228"/>
      <c r="B27" s="197"/>
      <c r="C27" s="197"/>
      <c r="D27" s="54" t="s">
        <v>109</v>
      </c>
      <c r="E27" s="116">
        <v>1</v>
      </c>
      <c r="F27" s="116">
        <v>1</v>
      </c>
      <c r="G27" s="116">
        <v>2</v>
      </c>
      <c r="H27" s="116">
        <v>2</v>
      </c>
      <c r="I27" s="116">
        <v>1</v>
      </c>
      <c r="J27" s="116">
        <v>1</v>
      </c>
      <c r="K27" s="116">
        <v>1</v>
      </c>
      <c r="L27" s="116">
        <v>1</v>
      </c>
      <c r="M27" s="116">
        <v>1</v>
      </c>
      <c r="N27" s="116">
        <v>1</v>
      </c>
      <c r="O27" s="116">
        <v>1</v>
      </c>
      <c r="P27" s="116">
        <v>1</v>
      </c>
      <c r="Q27" s="122">
        <v>1</v>
      </c>
      <c r="R27" s="116">
        <v>1</v>
      </c>
      <c r="S27" s="116">
        <v>1</v>
      </c>
      <c r="T27" s="116"/>
      <c r="U27" s="117"/>
      <c r="V27" s="182">
        <f t="shared" si="3"/>
        <v>17</v>
      </c>
      <c r="W27" s="25"/>
      <c r="X27" s="26"/>
      <c r="Y27" s="116">
        <v>1</v>
      </c>
      <c r="Z27" s="116">
        <v>1</v>
      </c>
      <c r="AA27" s="116">
        <v>1</v>
      </c>
      <c r="AB27" s="116">
        <v>1</v>
      </c>
      <c r="AC27" s="116">
        <v>1</v>
      </c>
      <c r="AD27" s="116">
        <v>1</v>
      </c>
      <c r="AE27" s="116">
        <v>1</v>
      </c>
      <c r="AF27" s="116">
        <v>1</v>
      </c>
      <c r="AG27" s="116">
        <v>1</v>
      </c>
      <c r="AH27" s="116"/>
      <c r="AI27" s="116"/>
      <c r="AJ27" s="116"/>
      <c r="AK27" s="116"/>
      <c r="AL27" s="116"/>
      <c r="AM27" s="116"/>
      <c r="AN27" s="116"/>
      <c r="AO27" s="169"/>
      <c r="AP27" s="116"/>
      <c r="AQ27" s="116"/>
      <c r="AR27" s="116"/>
      <c r="AS27" s="116"/>
      <c r="AT27" s="116"/>
      <c r="AU27" s="120"/>
      <c r="AV27" s="120"/>
      <c r="AW27" s="120"/>
      <c r="AX27" s="176">
        <f t="shared" si="1"/>
        <v>9</v>
      </c>
      <c r="AY27" s="28"/>
      <c r="AZ27" s="28"/>
      <c r="BA27" s="28"/>
      <c r="BB27" s="28"/>
      <c r="BC27" s="28"/>
      <c r="BD27" s="28"/>
      <c r="BE27" s="28"/>
      <c r="BF27" s="28"/>
      <c r="BG27" s="13">
        <f t="shared" si="0"/>
        <v>26</v>
      </c>
    </row>
    <row r="28" spans="1:59" ht="23.25" customHeight="1">
      <c r="A28" s="228"/>
      <c r="B28" s="196" t="s">
        <v>172</v>
      </c>
      <c r="C28" s="196" t="s">
        <v>173</v>
      </c>
      <c r="D28" s="31" t="s">
        <v>30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22"/>
      <c r="R28" s="116"/>
      <c r="S28" s="116"/>
      <c r="T28" s="116"/>
      <c r="U28" s="117"/>
      <c r="V28" s="182"/>
      <c r="W28" s="25"/>
      <c r="X28" s="26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184"/>
      <c r="AP28" s="93"/>
      <c r="AQ28" s="93"/>
      <c r="AR28" s="93"/>
      <c r="AS28" s="93"/>
      <c r="AT28" s="93"/>
      <c r="AU28" s="185"/>
      <c r="AV28" s="185"/>
      <c r="AW28" s="185"/>
      <c r="AX28" s="176">
        <f>SUM(Y28:AW28)</f>
        <v>0</v>
      </c>
      <c r="AY28" s="28"/>
      <c r="AZ28" s="28"/>
      <c r="BA28" s="28"/>
      <c r="BB28" s="28"/>
      <c r="BC28" s="28"/>
      <c r="BD28" s="28"/>
      <c r="BE28" s="28"/>
      <c r="BF28" s="28"/>
      <c r="BG28" s="13">
        <f t="shared" si="0"/>
        <v>0</v>
      </c>
    </row>
    <row r="29" spans="1:59" ht="23.25" customHeight="1">
      <c r="A29" s="228"/>
      <c r="B29" s="197"/>
      <c r="C29" s="197"/>
      <c r="D29" s="54" t="s">
        <v>109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  <c r="R29" s="116"/>
      <c r="S29" s="116"/>
      <c r="T29" s="116"/>
      <c r="U29" s="117"/>
      <c r="V29" s="182"/>
      <c r="W29" s="25"/>
      <c r="X29" s="2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69"/>
      <c r="AP29" s="116"/>
      <c r="AQ29" s="116"/>
      <c r="AR29" s="116"/>
      <c r="AS29" s="116"/>
      <c r="AT29" s="116"/>
      <c r="AU29" s="120"/>
      <c r="AV29" s="120"/>
      <c r="AW29" s="120"/>
      <c r="AX29" s="176">
        <f>SUM(Y29:AW29)</f>
        <v>0</v>
      </c>
      <c r="AY29" s="28"/>
      <c r="AZ29" s="28"/>
      <c r="BA29" s="28"/>
      <c r="BB29" s="28"/>
      <c r="BC29" s="28"/>
      <c r="BD29" s="28"/>
      <c r="BE29" s="28"/>
      <c r="BF29" s="28"/>
      <c r="BG29" s="13">
        <f t="shared" si="0"/>
        <v>0</v>
      </c>
    </row>
    <row r="30" spans="1:59" ht="23.25" customHeight="1">
      <c r="A30" s="228"/>
      <c r="B30" s="196" t="s">
        <v>153</v>
      </c>
      <c r="C30" s="214" t="s">
        <v>154</v>
      </c>
      <c r="D30" s="31" t="s">
        <v>30</v>
      </c>
      <c r="E30" s="93">
        <v>2</v>
      </c>
      <c r="F30" s="93">
        <v>2</v>
      </c>
      <c r="G30" s="93">
        <v>2</v>
      </c>
      <c r="H30" s="93">
        <v>2</v>
      </c>
      <c r="I30" s="93">
        <v>4</v>
      </c>
      <c r="J30" s="93">
        <v>4</v>
      </c>
      <c r="K30" s="93">
        <v>2</v>
      </c>
      <c r="L30" s="93">
        <v>2</v>
      </c>
      <c r="M30" s="93">
        <v>2</v>
      </c>
      <c r="N30" s="93">
        <v>2</v>
      </c>
      <c r="O30" s="93">
        <v>2</v>
      </c>
      <c r="P30" s="93">
        <v>2</v>
      </c>
      <c r="Q30" s="170">
        <v>2</v>
      </c>
      <c r="R30" s="93">
        <v>2</v>
      </c>
      <c r="S30" s="93">
        <v>2</v>
      </c>
      <c r="T30" s="93"/>
      <c r="U30" s="168"/>
      <c r="V30" s="183">
        <f t="shared" si="3"/>
        <v>34</v>
      </c>
      <c r="W30" s="25"/>
      <c r="X30" s="26"/>
      <c r="Y30" s="93">
        <v>4</v>
      </c>
      <c r="Z30" s="93">
        <v>4</v>
      </c>
      <c r="AA30" s="93">
        <v>4</v>
      </c>
      <c r="AB30" s="93">
        <v>4</v>
      </c>
      <c r="AC30" s="93">
        <v>4</v>
      </c>
      <c r="AD30" s="93">
        <v>4</v>
      </c>
      <c r="AE30" s="93">
        <v>4</v>
      </c>
      <c r="AF30" s="93">
        <v>4</v>
      </c>
      <c r="AG30" s="93">
        <v>4</v>
      </c>
      <c r="AH30" s="93">
        <v>4</v>
      </c>
      <c r="AI30" s="93">
        <v>4</v>
      </c>
      <c r="AJ30" s="93">
        <v>4</v>
      </c>
      <c r="AK30" s="93">
        <v>4</v>
      </c>
      <c r="AL30" s="93">
        <v>4</v>
      </c>
      <c r="AM30" s="93">
        <v>4</v>
      </c>
      <c r="AN30" s="93">
        <v>4</v>
      </c>
      <c r="AO30" s="184">
        <v>4</v>
      </c>
      <c r="AP30" s="116"/>
      <c r="AQ30" s="116"/>
      <c r="AR30" s="116"/>
      <c r="AS30" s="116"/>
      <c r="AT30" s="116"/>
      <c r="AU30" s="120"/>
      <c r="AV30" s="120"/>
      <c r="AW30" s="120"/>
      <c r="AX30" s="176">
        <f t="shared" si="1"/>
        <v>68</v>
      </c>
      <c r="AY30" s="28"/>
      <c r="AZ30" s="28"/>
      <c r="BA30" s="28"/>
      <c r="BB30" s="28"/>
      <c r="BC30" s="28"/>
      <c r="BD30" s="28"/>
      <c r="BE30" s="28"/>
      <c r="BF30" s="28"/>
      <c r="BG30" s="13">
        <f t="shared" si="0"/>
        <v>102</v>
      </c>
    </row>
    <row r="31" spans="1:59" ht="23.25" customHeight="1">
      <c r="A31" s="228"/>
      <c r="B31" s="197"/>
      <c r="C31" s="215"/>
      <c r="D31" s="54" t="s">
        <v>109</v>
      </c>
      <c r="E31" s="116">
        <v>1</v>
      </c>
      <c r="F31" s="116">
        <v>1</v>
      </c>
      <c r="G31" s="116">
        <v>1</v>
      </c>
      <c r="H31" s="116">
        <v>1</v>
      </c>
      <c r="I31" s="116">
        <v>2</v>
      </c>
      <c r="J31" s="116">
        <v>2</v>
      </c>
      <c r="K31" s="116">
        <v>1</v>
      </c>
      <c r="L31" s="116">
        <v>1</v>
      </c>
      <c r="M31" s="116">
        <v>1</v>
      </c>
      <c r="N31" s="116">
        <v>1</v>
      </c>
      <c r="O31" s="116">
        <v>1</v>
      </c>
      <c r="P31" s="116">
        <v>1</v>
      </c>
      <c r="Q31" s="118">
        <v>1</v>
      </c>
      <c r="R31" s="116">
        <v>1</v>
      </c>
      <c r="S31" s="116">
        <v>1</v>
      </c>
      <c r="T31" s="116"/>
      <c r="U31" s="117"/>
      <c r="V31" s="182">
        <f t="shared" si="3"/>
        <v>17</v>
      </c>
      <c r="W31" s="25"/>
      <c r="X31" s="26"/>
      <c r="Y31" s="116">
        <v>2</v>
      </c>
      <c r="Z31" s="116">
        <v>2</v>
      </c>
      <c r="AA31" s="116">
        <v>2</v>
      </c>
      <c r="AB31" s="116">
        <v>2</v>
      </c>
      <c r="AC31" s="116">
        <v>2</v>
      </c>
      <c r="AD31" s="116">
        <v>2</v>
      </c>
      <c r="AE31" s="116">
        <v>2</v>
      </c>
      <c r="AF31" s="116">
        <v>2</v>
      </c>
      <c r="AG31" s="116">
        <v>2</v>
      </c>
      <c r="AH31" s="116">
        <v>2</v>
      </c>
      <c r="AI31" s="116">
        <v>2</v>
      </c>
      <c r="AJ31" s="116">
        <v>2</v>
      </c>
      <c r="AK31" s="116">
        <v>2</v>
      </c>
      <c r="AL31" s="116">
        <v>2</v>
      </c>
      <c r="AM31" s="116">
        <v>2</v>
      </c>
      <c r="AN31" s="116">
        <v>2</v>
      </c>
      <c r="AO31" s="169">
        <v>2</v>
      </c>
      <c r="AP31" s="116"/>
      <c r="AQ31" s="116"/>
      <c r="AR31" s="116"/>
      <c r="AS31" s="116"/>
      <c r="AT31" s="116"/>
      <c r="AU31" s="120"/>
      <c r="AV31" s="120"/>
      <c r="AW31" s="120"/>
      <c r="AX31" s="176">
        <f t="shared" si="1"/>
        <v>34</v>
      </c>
      <c r="AY31" s="28"/>
      <c r="AZ31" s="28"/>
      <c r="BA31" s="28"/>
      <c r="BB31" s="28"/>
      <c r="BC31" s="28"/>
      <c r="BD31" s="28"/>
      <c r="BE31" s="28"/>
      <c r="BF31" s="28"/>
      <c r="BG31" s="13">
        <f t="shared" si="0"/>
        <v>51</v>
      </c>
    </row>
    <row r="32" spans="1:59" ht="23.25" customHeight="1">
      <c r="A32" s="228"/>
      <c r="B32" s="196" t="s">
        <v>155</v>
      </c>
      <c r="C32" s="214" t="s">
        <v>156</v>
      </c>
      <c r="D32" s="31" t="s">
        <v>30</v>
      </c>
      <c r="E32" s="93"/>
      <c r="F32" s="93">
        <v>2</v>
      </c>
      <c r="G32" s="93">
        <v>2</v>
      </c>
      <c r="H32" s="93">
        <v>2</v>
      </c>
      <c r="I32" s="93">
        <v>2</v>
      </c>
      <c r="J32" s="93">
        <v>2</v>
      </c>
      <c r="K32" s="93">
        <v>4</v>
      </c>
      <c r="L32" s="93">
        <v>4</v>
      </c>
      <c r="M32" s="93">
        <v>2</v>
      </c>
      <c r="N32" s="93">
        <v>2</v>
      </c>
      <c r="O32" s="93">
        <v>2</v>
      </c>
      <c r="P32" s="93">
        <v>2</v>
      </c>
      <c r="Q32" s="170">
        <v>2</v>
      </c>
      <c r="R32" s="93">
        <v>2</v>
      </c>
      <c r="S32" s="93">
        <v>2</v>
      </c>
      <c r="T32" s="93"/>
      <c r="U32" s="168"/>
      <c r="V32" s="183">
        <f t="shared" si="3"/>
        <v>32</v>
      </c>
      <c r="W32" s="25"/>
      <c r="X32" s="2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69"/>
      <c r="AP32" s="116"/>
      <c r="AQ32" s="116"/>
      <c r="AR32" s="116"/>
      <c r="AS32" s="93">
        <v>36</v>
      </c>
      <c r="AT32" s="116"/>
      <c r="AU32" s="120"/>
      <c r="AV32" s="120"/>
      <c r="AW32" s="120"/>
      <c r="AX32" s="176">
        <f t="shared" si="1"/>
        <v>36</v>
      </c>
      <c r="AY32" s="28"/>
      <c r="AZ32" s="28"/>
      <c r="BA32" s="28"/>
      <c r="BB32" s="28"/>
      <c r="BC32" s="28"/>
      <c r="BD32" s="28"/>
      <c r="BE32" s="28"/>
      <c r="BF32" s="28"/>
      <c r="BG32" s="13">
        <f t="shared" si="0"/>
        <v>68</v>
      </c>
    </row>
    <row r="33" spans="1:59" ht="23.25" customHeight="1">
      <c r="A33" s="228"/>
      <c r="B33" s="197"/>
      <c r="C33" s="215"/>
      <c r="D33" s="54" t="s">
        <v>109</v>
      </c>
      <c r="E33" s="116"/>
      <c r="F33" s="116">
        <v>1</v>
      </c>
      <c r="G33" s="116">
        <v>1</v>
      </c>
      <c r="H33" s="116">
        <v>1</v>
      </c>
      <c r="I33" s="116">
        <v>1</v>
      </c>
      <c r="J33" s="116">
        <v>1</v>
      </c>
      <c r="K33" s="116">
        <v>2</v>
      </c>
      <c r="L33" s="116">
        <v>2</v>
      </c>
      <c r="M33" s="116">
        <v>1</v>
      </c>
      <c r="N33" s="116">
        <v>1</v>
      </c>
      <c r="O33" s="116">
        <v>1</v>
      </c>
      <c r="P33" s="116">
        <v>1</v>
      </c>
      <c r="Q33" s="118">
        <v>1</v>
      </c>
      <c r="R33" s="116">
        <v>1</v>
      </c>
      <c r="S33" s="116">
        <v>1</v>
      </c>
      <c r="T33" s="116"/>
      <c r="U33" s="117"/>
      <c r="V33" s="182">
        <f t="shared" si="3"/>
        <v>16</v>
      </c>
      <c r="W33" s="25"/>
      <c r="X33" s="2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69"/>
      <c r="AP33" s="116"/>
      <c r="AQ33" s="116"/>
      <c r="AR33" s="116"/>
      <c r="AS33" s="116">
        <v>18</v>
      </c>
      <c r="AT33" s="116"/>
      <c r="AU33" s="120"/>
      <c r="AV33" s="120"/>
      <c r="AW33" s="120"/>
      <c r="AX33" s="176">
        <f t="shared" si="1"/>
        <v>18</v>
      </c>
      <c r="AY33" s="28"/>
      <c r="AZ33" s="28"/>
      <c r="BA33" s="28"/>
      <c r="BB33" s="28"/>
      <c r="BC33" s="28"/>
      <c r="BD33" s="28"/>
      <c r="BE33" s="28"/>
      <c r="BF33" s="28"/>
      <c r="BG33" s="13">
        <f t="shared" si="0"/>
        <v>34</v>
      </c>
    </row>
    <row r="34" spans="1:59" ht="39.75" customHeight="1">
      <c r="A34" s="228"/>
      <c r="B34" s="216" t="s">
        <v>104</v>
      </c>
      <c r="C34" s="218" t="s">
        <v>136</v>
      </c>
      <c r="D34" s="1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88" t="s">
        <v>157</v>
      </c>
      <c r="V34" s="182">
        <f t="shared" si="2"/>
        <v>0</v>
      </c>
      <c r="W34" s="25"/>
      <c r="X34" s="26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59"/>
      <c r="AP34" s="132"/>
      <c r="AQ34" s="132"/>
      <c r="AR34" s="132"/>
      <c r="AS34" s="132"/>
      <c r="AT34" s="132"/>
      <c r="AU34" s="84"/>
      <c r="AV34" s="84"/>
      <c r="AW34" s="84"/>
      <c r="AX34" s="176">
        <f t="shared" si="1"/>
        <v>0</v>
      </c>
      <c r="AY34" s="28"/>
      <c r="AZ34" s="28"/>
      <c r="BA34" s="28"/>
      <c r="BB34" s="28"/>
      <c r="BC34" s="28"/>
      <c r="BD34" s="28"/>
      <c r="BE34" s="28"/>
      <c r="BF34" s="28"/>
      <c r="BG34" s="13">
        <f t="shared" si="0"/>
        <v>0</v>
      </c>
    </row>
    <row r="35" spans="1:59" ht="26.25" customHeight="1">
      <c r="A35" s="228"/>
      <c r="B35" s="217"/>
      <c r="C35" s="219"/>
      <c r="D35" s="1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88"/>
      <c r="V35" s="182">
        <f t="shared" si="2"/>
        <v>0</v>
      </c>
      <c r="W35" s="25"/>
      <c r="X35" s="26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84"/>
      <c r="AV35" s="84"/>
      <c r="AW35" s="84"/>
      <c r="AX35" s="176">
        <f t="shared" si="1"/>
        <v>0</v>
      </c>
      <c r="AY35" s="28"/>
      <c r="AZ35" s="28"/>
      <c r="BA35" s="28"/>
      <c r="BB35" s="28"/>
      <c r="BC35" s="28"/>
      <c r="BD35" s="28"/>
      <c r="BE35" s="28"/>
      <c r="BF35" s="28"/>
      <c r="BG35" s="13">
        <f t="shared" si="0"/>
        <v>0</v>
      </c>
    </row>
    <row r="36" spans="1:59" ht="21" customHeight="1">
      <c r="A36" s="228"/>
      <c r="B36" s="196" t="s">
        <v>105</v>
      </c>
      <c r="C36" s="214" t="s">
        <v>135</v>
      </c>
      <c r="D36" s="11" t="s">
        <v>30</v>
      </c>
      <c r="E36" s="93">
        <v>4</v>
      </c>
      <c r="F36" s="93">
        <v>4</v>
      </c>
      <c r="G36" s="93">
        <v>4</v>
      </c>
      <c r="H36" s="93">
        <v>4</v>
      </c>
      <c r="I36" s="93">
        <v>4</v>
      </c>
      <c r="J36" s="93">
        <v>4</v>
      </c>
      <c r="K36" s="93">
        <v>4</v>
      </c>
      <c r="L36" s="93">
        <v>4</v>
      </c>
      <c r="M36" s="93">
        <v>4</v>
      </c>
      <c r="N36" s="93">
        <v>4</v>
      </c>
      <c r="O36" s="93">
        <v>2</v>
      </c>
      <c r="P36" s="93">
        <v>2</v>
      </c>
      <c r="Q36" s="93">
        <v>2</v>
      </c>
      <c r="R36" s="93">
        <v>2</v>
      </c>
      <c r="S36" s="93">
        <v>2</v>
      </c>
      <c r="T36" s="82" t="s">
        <v>89</v>
      </c>
      <c r="U36" s="117"/>
      <c r="V36" s="183">
        <f t="shared" si="2"/>
        <v>50</v>
      </c>
      <c r="W36" s="25"/>
      <c r="X36" s="26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84"/>
      <c r="AV36" s="84"/>
      <c r="AW36" s="84"/>
      <c r="AX36" s="176">
        <f t="shared" si="1"/>
        <v>0</v>
      </c>
      <c r="AY36" s="28"/>
      <c r="AZ36" s="28"/>
      <c r="BA36" s="28"/>
      <c r="BB36" s="28"/>
      <c r="BC36" s="28"/>
      <c r="BD36" s="28"/>
      <c r="BE36" s="28"/>
      <c r="BF36" s="28"/>
      <c r="BG36" s="13">
        <f t="shared" si="0"/>
        <v>50</v>
      </c>
    </row>
    <row r="37" spans="1:59" ht="24.75" customHeight="1">
      <c r="A37" s="228"/>
      <c r="B37" s="197"/>
      <c r="C37" s="215"/>
      <c r="D37" s="11" t="s">
        <v>24</v>
      </c>
      <c r="E37" s="116">
        <v>2</v>
      </c>
      <c r="F37" s="116">
        <v>2</v>
      </c>
      <c r="G37" s="116">
        <v>2</v>
      </c>
      <c r="H37" s="116">
        <v>2</v>
      </c>
      <c r="I37" s="116">
        <v>2</v>
      </c>
      <c r="J37" s="116">
        <v>2</v>
      </c>
      <c r="K37" s="116">
        <v>2</v>
      </c>
      <c r="L37" s="116">
        <v>2</v>
      </c>
      <c r="M37" s="116">
        <v>2</v>
      </c>
      <c r="N37" s="116">
        <v>2</v>
      </c>
      <c r="O37" s="116">
        <v>1</v>
      </c>
      <c r="P37" s="116">
        <v>1</v>
      </c>
      <c r="Q37" s="116">
        <v>1</v>
      </c>
      <c r="R37" s="116">
        <v>1</v>
      </c>
      <c r="S37" s="116">
        <v>1</v>
      </c>
      <c r="T37" s="132"/>
      <c r="U37" s="80"/>
      <c r="V37" s="182">
        <f t="shared" si="2"/>
        <v>25</v>
      </c>
      <c r="W37" s="25"/>
      <c r="X37" s="26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82"/>
      <c r="AU37" s="84"/>
      <c r="AV37" s="84"/>
      <c r="AW37" s="94"/>
      <c r="AX37" s="176">
        <f t="shared" si="1"/>
        <v>0</v>
      </c>
      <c r="AY37" s="28"/>
      <c r="AZ37" s="28"/>
      <c r="BA37" s="28"/>
      <c r="BB37" s="28"/>
      <c r="BC37" s="28"/>
      <c r="BD37" s="28"/>
      <c r="BE37" s="28"/>
      <c r="BF37" s="28"/>
      <c r="BG37" s="13">
        <f t="shared" si="0"/>
        <v>25</v>
      </c>
    </row>
    <row r="38" spans="1:59" ht="19.5" customHeight="1">
      <c r="A38" s="228"/>
      <c r="B38" s="133" t="s">
        <v>106</v>
      </c>
      <c r="C38" s="129" t="s">
        <v>48</v>
      </c>
      <c r="D38" s="11"/>
      <c r="E38" s="116"/>
      <c r="F38" s="116"/>
      <c r="G38" s="172">
        <v>6</v>
      </c>
      <c r="H38" s="93"/>
      <c r="I38" s="93"/>
      <c r="J38" s="172">
        <v>6</v>
      </c>
      <c r="K38" s="93"/>
      <c r="L38" s="93"/>
      <c r="M38" s="172">
        <v>6</v>
      </c>
      <c r="N38" s="93"/>
      <c r="O38" s="93"/>
      <c r="P38" s="172">
        <v>6</v>
      </c>
      <c r="Q38" s="93"/>
      <c r="R38" s="172">
        <v>6</v>
      </c>
      <c r="S38" s="172">
        <v>6</v>
      </c>
      <c r="T38" s="93"/>
      <c r="U38" s="168"/>
      <c r="V38" s="183">
        <f t="shared" si="2"/>
        <v>36</v>
      </c>
      <c r="W38" s="25"/>
      <c r="X38" s="2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20"/>
      <c r="AV38" s="120"/>
      <c r="AW38" s="120"/>
      <c r="AX38" s="176">
        <f t="shared" si="1"/>
        <v>0</v>
      </c>
      <c r="AY38" s="28"/>
      <c r="AZ38" s="28"/>
      <c r="BA38" s="28"/>
      <c r="BB38" s="28"/>
      <c r="BC38" s="28"/>
      <c r="BD38" s="28"/>
      <c r="BE38" s="28"/>
      <c r="BF38" s="28"/>
      <c r="BG38" s="13">
        <f t="shared" si="0"/>
        <v>36</v>
      </c>
    </row>
    <row r="39" spans="1:59" ht="24.75" customHeight="1">
      <c r="A39" s="228"/>
      <c r="B39" s="17" t="s">
        <v>116</v>
      </c>
      <c r="C39" s="52" t="s">
        <v>75</v>
      </c>
      <c r="D39" s="11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96">
        <v>6</v>
      </c>
      <c r="U39" s="171">
        <v>30</v>
      </c>
      <c r="V39" s="183">
        <f t="shared" si="2"/>
        <v>36</v>
      </c>
      <c r="W39" s="25"/>
      <c r="X39" s="26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84"/>
      <c r="AV39" s="84"/>
      <c r="AW39" s="84"/>
      <c r="AX39" s="176">
        <f t="shared" si="1"/>
        <v>0</v>
      </c>
      <c r="AY39" s="28"/>
      <c r="AZ39" s="28"/>
      <c r="BA39" s="28"/>
      <c r="BB39" s="28"/>
      <c r="BC39" s="28"/>
      <c r="BD39" s="28"/>
      <c r="BE39" s="28"/>
      <c r="BF39" s="28"/>
      <c r="BG39" s="13">
        <f t="shared" si="0"/>
        <v>36</v>
      </c>
    </row>
    <row r="40" spans="1:59" ht="33.75" customHeight="1">
      <c r="A40" s="228"/>
      <c r="B40" s="216" t="s">
        <v>117</v>
      </c>
      <c r="C40" s="218" t="s">
        <v>143</v>
      </c>
      <c r="D40" s="220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80"/>
      <c r="V40" s="182">
        <f t="shared" si="2"/>
        <v>0</v>
      </c>
      <c r="W40" s="25"/>
      <c r="X40" s="26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84"/>
      <c r="AV40" s="84"/>
      <c r="AW40" s="130"/>
      <c r="AX40" s="176">
        <f t="shared" si="1"/>
        <v>0</v>
      </c>
      <c r="AY40" s="28"/>
      <c r="AZ40" s="28"/>
      <c r="BA40" s="28"/>
      <c r="BB40" s="28"/>
      <c r="BC40" s="28"/>
      <c r="BD40" s="28"/>
      <c r="BE40" s="28"/>
      <c r="BF40" s="28"/>
      <c r="BG40" s="13">
        <f t="shared" si="0"/>
        <v>0</v>
      </c>
    </row>
    <row r="41" spans="1:59" ht="24" customHeight="1">
      <c r="A41" s="228"/>
      <c r="B41" s="217"/>
      <c r="C41" s="219"/>
      <c r="D41" s="22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80"/>
      <c r="V41" s="182">
        <f t="shared" si="2"/>
        <v>0</v>
      </c>
      <c r="W41" s="25"/>
      <c r="X41" s="26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84"/>
      <c r="AV41" s="84"/>
      <c r="AW41" s="131" t="s">
        <v>115</v>
      </c>
      <c r="AX41" s="176">
        <f t="shared" si="1"/>
        <v>0</v>
      </c>
      <c r="AY41" s="28"/>
      <c r="AZ41" s="28"/>
      <c r="BA41" s="28"/>
      <c r="BB41" s="28"/>
      <c r="BC41" s="28"/>
      <c r="BD41" s="28"/>
      <c r="BE41" s="28"/>
      <c r="BF41" s="28"/>
      <c r="BG41" s="13">
        <f t="shared" si="0"/>
        <v>0</v>
      </c>
    </row>
    <row r="42" spans="1:59" ht="21" customHeight="1">
      <c r="A42" s="228"/>
      <c r="B42" s="196" t="s">
        <v>118</v>
      </c>
      <c r="C42" s="214" t="s">
        <v>144</v>
      </c>
      <c r="D42" s="11" t="s">
        <v>30</v>
      </c>
      <c r="E42" s="132">
        <v>12</v>
      </c>
      <c r="F42" s="132">
        <v>6</v>
      </c>
      <c r="G42" s="132"/>
      <c r="H42" s="132">
        <v>4</v>
      </c>
      <c r="I42" s="132">
        <v>8</v>
      </c>
      <c r="J42" s="132">
        <v>2</v>
      </c>
      <c r="K42" s="132">
        <v>2</v>
      </c>
      <c r="L42" s="132">
        <v>6</v>
      </c>
      <c r="M42" s="132">
        <v>4</v>
      </c>
      <c r="N42" s="132">
        <v>4</v>
      </c>
      <c r="O42" s="132">
        <v>14</v>
      </c>
      <c r="P42" s="132">
        <v>2</v>
      </c>
      <c r="Q42" s="132">
        <v>8</v>
      </c>
      <c r="R42" s="132">
        <v>4</v>
      </c>
      <c r="S42" s="132">
        <v>4</v>
      </c>
      <c r="T42" s="132"/>
      <c r="U42" s="80"/>
      <c r="V42" s="183">
        <f t="shared" si="2"/>
        <v>80</v>
      </c>
      <c r="W42" s="25"/>
      <c r="X42" s="26"/>
      <c r="Y42" s="161">
        <v>4</v>
      </c>
      <c r="Z42" s="161">
        <v>4</v>
      </c>
      <c r="AA42" s="161">
        <v>4</v>
      </c>
      <c r="AB42" s="161">
        <v>4</v>
      </c>
      <c r="AC42" s="161">
        <v>4</v>
      </c>
      <c r="AD42" s="161">
        <v>4</v>
      </c>
      <c r="AE42" s="161">
        <v>4</v>
      </c>
      <c r="AF42" s="161">
        <v>4</v>
      </c>
      <c r="AG42" s="161">
        <v>4</v>
      </c>
      <c r="AH42" s="161">
        <v>4</v>
      </c>
      <c r="AI42" s="161">
        <v>4</v>
      </c>
      <c r="AJ42" s="161">
        <v>4</v>
      </c>
      <c r="AK42" s="161">
        <v>4</v>
      </c>
      <c r="AL42" s="161">
        <v>4</v>
      </c>
      <c r="AM42" s="161">
        <v>4</v>
      </c>
      <c r="AN42" s="161">
        <v>4</v>
      </c>
      <c r="AO42" s="161">
        <v>4</v>
      </c>
      <c r="AP42" s="161">
        <v>4</v>
      </c>
      <c r="AQ42" s="161">
        <v>4</v>
      </c>
      <c r="AR42" s="161">
        <v>4</v>
      </c>
      <c r="AS42" s="161"/>
      <c r="AT42" s="161">
        <v>2</v>
      </c>
      <c r="AU42" s="185">
        <v>2</v>
      </c>
      <c r="AV42" s="94" t="s">
        <v>89</v>
      </c>
      <c r="AW42" s="84"/>
      <c r="AX42" s="176">
        <f t="shared" si="1"/>
        <v>84</v>
      </c>
      <c r="AY42" s="28"/>
      <c r="AZ42" s="28"/>
      <c r="BA42" s="28"/>
      <c r="BB42" s="28"/>
      <c r="BC42" s="28"/>
      <c r="BD42" s="28"/>
      <c r="BE42" s="28"/>
      <c r="BF42" s="28"/>
      <c r="BG42" s="13">
        <f t="shared" si="0"/>
        <v>164</v>
      </c>
    </row>
    <row r="43" spans="1:59" ht="27" customHeight="1">
      <c r="A43" s="228"/>
      <c r="B43" s="197"/>
      <c r="C43" s="215"/>
      <c r="D43" s="11" t="s">
        <v>24</v>
      </c>
      <c r="E43" s="116">
        <v>6</v>
      </c>
      <c r="F43" s="116">
        <v>4</v>
      </c>
      <c r="G43" s="116"/>
      <c r="H43" s="116">
        <v>3</v>
      </c>
      <c r="I43" s="116">
        <v>4</v>
      </c>
      <c r="J43" s="116">
        <v>1</v>
      </c>
      <c r="K43" s="116">
        <v>2</v>
      </c>
      <c r="L43" s="116">
        <v>3</v>
      </c>
      <c r="M43" s="116">
        <v>3</v>
      </c>
      <c r="N43" s="116">
        <v>2</v>
      </c>
      <c r="O43" s="116">
        <v>7</v>
      </c>
      <c r="P43" s="116">
        <v>2</v>
      </c>
      <c r="Q43" s="116">
        <v>3</v>
      </c>
      <c r="R43" s="116"/>
      <c r="S43" s="116"/>
      <c r="T43" s="116"/>
      <c r="U43" s="117"/>
      <c r="V43" s="182">
        <f t="shared" si="2"/>
        <v>40</v>
      </c>
      <c r="W43" s="25"/>
      <c r="X43" s="26"/>
      <c r="Y43" s="116">
        <v>2</v>
      </c>
      <c r="Z43" s="116">
        <v>2</v>
      </c>
      <c r="AA43" s="116">
        <v>2</v>
      </c>
      <c r="AB43" s="116">
        <v>2</v>
      </c>
      <c r="AC43" s="116">
        <v>2</v>
      </c>
      <c r="AD43" s="116">
        <v>2</v>
      </c>
      <c r="AE43" s="116">
        <v>2</v>
      </c>
      <c r="AF43" s="116">
        <v>2</v>
      </c>
      <c r="AG43" s="116">
        <v>2</v>
      </c>
      <c r="AH43" s="116">
        <v>2</v>
      </c>
      <c r="AI43" s="116">
        <v>2</v>
      </c>
      <c r="AJ43" s="116">
        <v>2</v>
      </c>
      <c r="AK43" s="116">
        <v>2</v>
      </c>
      <c r="AL43" s="116">
        <v>2</v>
      </c>
      <c r="AM43" s="116">
        <v>2</v>
      </c>
      <c r="AN43" s="116">
        <v>2</v>
      </c>
      <c r="AO43" s="116">
        <v>2</v>
      </c>
      <c r="AP43" s="116">
        <v>2</v>
      </c>
      <c r="AQ43" s="116">
        <v>2</v>
      </c>
      <c r="AR43" s="116">
        <v>2</v>
      </c>
      <c r="AS43" s="116"/>
      <c r="AT43" s="116">
        <v>1</v>
      </c>
      <c r="AU43" s="120">
        <v>1</v>
      </c>
      <c r="AV43" s="120"/>
      <c r="AW43" s="120"/>
      <c r="AX43" s="176">
        <f t="shared" si="1"/>
        <v>42</v>
      </c>
      <c r="AY43" s="28"/>
      <c r="AZ43" s="28"/>
      <c r="BA43" s="28"/>
      <c r="BB43" s="28"/>
      <c r="BC43" s="28"/>
      <c r="BD43" s="28"/>
      <c r="BE43" s="28"/>
      <c r="BF43" s="28"/>
      <c r="BG43" s="13">
        <f t="shared" si="0"/>
        <v>82</v>
      </c>
    </row>
    <row r="44" spans="1:59" ht="21" customHeight="1">
      <c r="A44" s="228"/>
      <c r="B44" s="21" t="s">
        <v>119</v>
      </c>
      <c r="C44" s="55" t="s">
        <v>48</v>
      </c>
      <c r="D44" s="92"/>
      <c r="E44" s="132"/>
      <c r="F44" s="132"/>
      <c r="G44" s="132"/>
      <c r="H44" s="89">
        <v>6</v>
      </c>
      <c r="I44" s="132"/>
      <c r="J44" s="132"/>
      <c r="K44" s="89">
        <v>6</v>
      </c>
      <c r="L44" s="132"/>
      <c r="M44" s="132"/>
      <c r="N44" s="89">
        <v>6</v>
      </c>
      <c r="O44" s="132"/>
      <c r="P44" s="89">
        <v>6</v>
      </c>
      <c r="Q44" s="132"/>
      <c r="R44" s="132"/>
      <c r="S44" s="89">
        <v>6</v>
      </c>
      <c r="T44" s="132"/>
      <c r="U44" s="80"/>
      <c r="V44" s="183">
        <f t="shared" si="2"/>
        <v>30</v>
      </c>
      <c r="W44" s="25"/>
      <c r="X44" s="26"/>
      <c r="Y44" s="161"/>
      <c r="Z44" s="161"/>
      <c r="AA44" s="161"/>
      <c r="AB44" s="161"/>
      <c r="AC44" s="89">
        <v>6</v>
      </c>
      <c r="AD44" s="161"/>
      <c r="AE44" s="161"/>
      <c r="AF44" s="89">
        <v>6</v>
      </c>
      <c r="AG44" s="161"/>
      <c r="AH44" s="161"/>
      <c r="AI44" s="89">
        <v>6</v>
      </c>
      <c r="AJ44" s="161"/>
      <c r="AK44" s="161"/>
      <c r="AL44" s="161"/>
      <c r="AM44" s="89">
        <v>6</v>
      </c>
      <c r="AN44" s="161"/>
      <c r="AO44" s="161"/>
      <c r="AP44" s="161"/>
      <c r="AQ44" s="161"/>
      <c r="AR44" s="89">
        <v>6</v>
      </c>
      <c r="AS44" s="161"/>
      <c r="AT44" s="161"/>
      <c r="AU44" s="89">
        <v>6</v>
      </c>
      <c r="AV44" s="90">
        <v>6</v>
      </c>
      <c r="AW44" s="84"/>
      <c r="AX44" s="176">
        <f t="shared" si="1"/>
        <v>42</v>
      </c>
      <c r="AY44" s="28"/>
      <c r="AZ44" s="28"/>
      <c r="BA44" s="28"/>
      <c r="BB44" s="28"/>
      <c r="BC44" s="28"/>
      <c r="BD44" s="28"/>
      <c r="BE44" s="28"/>
      <c r="BF44" s="28"/>
      <c r="BG44" s="13">
        <f t="shared" si="0"/>
        <v>72</v>
      </c>
    </row>
    <row r="45" spans="1:59" ht="18.75" customHeight="1">
      <c r="A45" s="228"/>
      <c r="B45" s="21" t="s">
        <v>120</v>
      </c>
      <c r="C45" s="55" t="s">
        <v>75</v>
      </c>
      <c r="D45" s="9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80"/>
      <c r="V45" s="182">
        <f t="shared" si="2"/>
        <v>0</v>
      </c>
      <c r="W45" s="25"/>
      <c r="X45" s="26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84"/>
      <c r="AV45" s="95">
        <v>12</v>
      </c>
      <c r="AW45" s="95">
        <v>24</v>
      </c>
      <c r="AX45" s="176">
        <f t="shared" si="1"/>
        <v>36</v>
      </c>
      <c r="AY45" s="28"/>
      <c r="AZ45" s="28"/>
      <c r="BA45" s="28"/>
      <c r="BB45" s="28"/>
      <c r="BC45" s="28"/>
      <c r="BD45" s="28"/>
      <c r="BE45" s="28"/>
      <c r="BF45" s="28"/>
      <c r="BG45" s="13">
        <f t="shared" si="0"/>
        <v>36</v>
      </c>
    </row>
    <row r="46" spans="1:59" ht="18.75" customHeight="1">
      <c r="A46" s="228"/>
      <c r="B46" s="216" t="s">
        <v>107</v>
      </c>
      <c r="C46" s="218" t="s">
        <v>145</v>
      </c>
      <c r="D46" s="22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80"/>
      <c r="V46" s="182"/>
      <c r="W46" s="25"/>
      <c r="X46" s="26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84"/>
      <c r="AV46" s="84"/>
      <c r="AW46" s="84"/>
      <c r="AX46" s="176">
        <f t="shared" si="1"/>
        <v>0</v>
      </c>
      <c r="AY46" s="28"/>
      <c r="AZ46" s="28"/>
      <c r="BA46" s="28"/>
      <c r="BB46" s="28"/>
      <c r="BC46" s="28"/>
      <c r="BD46" s="28"/>
      <c r="BE46" s="28"/>
      <c r="BF46" s="28"/>
      <c r="BG46" s="13">
        <f t="shared" si="0"/>
        <v>0</v>
      </c>
    </row>
    <row r="47" spans="1:59" ht="18.75" customHeight="1">
      <c r="A47" s="228"/>
      <c r="B47" s="217"/>
      <c r="C47" s="219"/>
      <c r="D47" s="221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80"/>
      <c r="V47" s="182"/>
      <c r="W47" s="25"/>
      <c r="X47" s="26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84"/>
      <c r="AV47" s="84"/>
      <c r="AW47" s="84"/>
      <c r="AX47" s="176">
        <f t="shared" si="1"/>
        <v>0</v>
      </c>
      <c r="AY47" s="28"/>
      <c r="AZ47" s="28"/>
      <c r="BA47" s="28"/>
      <c r="BB47" s="28"/>
      <c r="BC47" s="28"/>
      <c r="BD47" s="28"/>
      <c r="BE47" s="28"/>
      <c r="BF47" s="28"/>
      <c r="BG47" s="13">
        <f t="shared" si="0"/>
        <v>0</v>
      </c>
    </row>
    <row r="48" spans="1:59" ht="21.75" customHeight="1">
      <c r="A48" s="228"/>
      <c r="B48" s="196" t="s">
        <v>108</v>
      </c>
      <c r="C48" s="214" t="s">
        <v>146</v>
      </c>
      <c r="D48" s="11" t="s">
        <v>30</v>
      </c>
      <c r="E48" s="132">
        <v>2</v>
      </c>
      <c r="F48" s="132">
        <v>2</v>
      </c>
      <c r="G48" s="132">
        <v>2</v>
      </c>
      <c r="H48" s="132">
        <v>2</v>
      </c>
      <c r="I48" s="132">
        <v>2</v>
      </c>
      <c r="J48" s="132">
        <v>2</v>
      </c>
      <c r="K48" s="132">
        <v>2</v>
      </c>
      <c r="L48" s="132">
        <v>2</v>
      </c>
      <c r="M48" s="132">
        <v>2</v>
      </c>
      <c r="N48" s="132">
        <v>2</v>
      </c>
      <c r="O48" s="132">
        <v>2</v>
      </c>
      <c r="P48" s="132">
        <v>2</v>
      </c>
      <c r="Q48" s="132"/>
      <c r="R48" s="132"/>
      <c r="S48" s="132"/>
      <c r="T48" s="132"/>
      <c r="U48" s="80"/>
      <c r="V48" s="183">
        <f t="shared" si="2"/>
        <v>24</v>
      </c>
      <c r="W48" s="25"/>
      <c r="X48" s="26"/>
      <c r="Y48" s="161">
        <v>4</v>
      </c>
      <c r="Z48" s="161">
        <v>4</v>
      </c>
      <c r="AA48" s="161">
        <v>4</v>
      </c>
      <c r="AB48" s="161">
        <v>4</v>
      </c>
      <c r="AC48" s="161">
        <v>4</v>
      </c>
      <c r="AD48" s="161">
        <v>4</v>
      </c>
      <c r="AE48" s="161">
        <v>4</v>
      </c>
      <c r="AF48" s="161">
        <v>4</v>
      </c>
      <c r="AG48" s="161">
        <v>4</v>
      </c>
      <c r="AH48" s="161">
        <v>4</v>
      </c>
      <c r="AI48" s="161">
        <v>4</v>
      </c>
      <c r="AJ48" s="161">
        <v>4</v>
      </c>
      <c r="AK48" s="161">
        <v>4</v>
      </c>
      <c r="AL48" s="161">
        <v>4</v>
      </c>
      <c r="AM48" s="161">
        <v>4</v>
      </c>
      <c r="AN48" s="161">
        <v>4</v>
      </c>
      <c r="AO48" s="161">
        <v>2</v>
      </c>
      <c r="AP48" s="161">
        <v>2</v>
      </c>
      <c r="AQ48" s="161">
        <v>2</v>
      </c>
      <c r="AR48" s="161">
        <v>2</v>
      </c>
      <c r="AS48" s="161"/>
      <c r="AT48" s="161">
        <v>2</v>
      </c>
      <c r="AU48" s="84"/>
      <c r="AV48" s="84"/>
      <c r="AW48" s="84"/>
      <c r="AX48" s="176">
        <f t="shared" si="1"/>
        <v>74</v>
      </c>
      <c r="AY48" s="28"/>
      <c r="AZ48" s="28"/>
      <c r="BA48" s="28"/>
      <c r="BB48" s="28"/>
      <c r="BC48" s="28"/>
      <c r="BD48" s="28"/>
      <c r="BE48" s="28"/>
      <c r="BF48" s="28"/>
      <c r="BG48" s="13">
        <f t="shared" si="0"/>
        <v>98</v>
      </c>
    </row>
    <row r="49" spans="1:59" ht="20.25" customHeight="1">
      <c r="A49" s="228"/>
      <c r="B49" s="197"/>
      <c r="C49" s="215"/>
      <c r="D49" s="11" t="s">
        <v>24</v>
      </c>
      <c r="E49" s="116"/>
      <c r="F49" s="116"/>
      <c r="G49" s="116">
        <v>1</v>
      </c>
      <c r="H49" s="116"/>
      <c r="I49" s="116">
        <v>1</v>
      </c>
      <c r="J49" s="116"/>
      <c r="K49" s="116"/>
      <c r="L49" s="116">
        <v>1</v>
      </c>
      <c r="M49" s="116"/>
      <c r="N49" s="116"/>
      <c r="O49" s="116"/>
      <c r="P49" s="116"/>
      <c r="Q49" s="116"/>
      <c r="R49" s="116"/>
      <c r="S49" s="116"/>
      <c r="T49" s="116"/>
      <c r="U49" s="117"/>
      <c r="V49" s="182">
        <f t="shared" si="2"/>
        <v>3</v>
      </c>
      <c r="W49" s="25"/>
      <c r="X49" s="26"/>
      <c r="Y49" s="116">
        <v>1</v>
      </c>
      <c r="Z49" s="116">
        <v>2</v>
      </c>
      <c r="AA49" s="116">
        <v>2</v>
      </c>
      <c r="AB49" s="116">
        <v>2</v>
      </c>
      <c r="AC49" s="116">
        <v>2</v>
      </c>
      <c r="AD49" s="116">
        <v>2</v>
      </c>
      <c r="AE49" s="116">
        <v>2</v>
      </c>
      <c r="AF49" s="116">
        <v>2</v>
      </c>
      <c r="AG49" s="116">
        <v>2</v>
      </c>
      <c r="AH49" s="116">
        <v>2</v>
      </c>
      <c r="AI49" s="116">
        <v>2</v>
      </c>
      <c r="AJ49" s="116">
        <v>2</v>
      </c>
      <c r="AK49" s="116">
        <v>2</v>
      </c>
      <c r="AL49" s="116">
        <v>2</v>
      </c>
      <c r="AM49" s="116">
        <v>2</v>
      </c>
      <c r="AN49" s="116">
        <v>2</v>
      </c>
      <c r="AO49" s="116">
        <v>1</v>
      </c>
      <c r="AP49" s="116">
        <v>1</v>
      </c>
      <c r="AQ49" s="116">
        <v>1</v>
      </c>
      <c r="AR49" s="116">
        <v>1</v>
      </c>
      <c r="AS49" s="116"/>
      <c r="AT49" s="116">
        <v>1</v>
      </c>
      <c r="AU49" s="120"/>
      <c r="AV49" s="120"/>
      <c r="AW49" s="120"/>
      <c r="AX49" s="176">
        <f t="shared" si="1"/>
        <v>36</v>
      </c>
      <c r="AY49" s="28"/>
      <c r="AZ49" s="28"/>
      <c r="BA49" s="28"/>
      <c r="BB49" s="28"/>
      <c r="BC49" s="28"/>
      <c r="BD49" s="28"/>
      <c r="BE49" s="28"/>
      <c r="BF49" s="28"/>
      <c r="BG49" s="13">
        <f t="shared" si="0"/>
        <v>39</v>
      </c>
    </row>
    <row r="50" spans="1:59" ht="20.25" customHeight="1">
      <c r="A50" s="228"/>
      <c r="B50" s="21" t="s">
        <v>112</v>
      </c>
      <c r="C50" s="55" t="s">
        <v>48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89">
        <v>6</v>
      </c>
      <c r="R50" s="160"/>
      <c r="S50" s="160"/>
      <c r="T50" s="160"/>
      <c r="U50" s="80"/>
      <c r="V50" s="183">
        <f>SUM(E50:U50)</f>
        <v>6</v>
      </c>
      <c r="W50" s="25"/>
      <c r="X50" s="26"/>
      <c r="Y50" s="160"/>
      <c r="Z50" s="160"/>
      <c r="AA50" s="89">
        <v>6</v>
      </c>
      <c r="AB50" s="160"/>
      <c r="AC50" s="160"/>
      <c r="AD50" s="160"/>
      <c r="AE50" s="89">
        <v>6</v>
      </c>
      <c r="AF50" s="160"/>
      <c r="AG50" s="160"/>
      <c r="AH50" s="89">
        <v>6</v>
      </c>
      <c r="AI50" s="160"/>
      <c r="AJ50" s="160"/>
      <c r="AK50" s="89">
        <v>6</v>
      </c>
      <c r="AL50" s="160"/>
      <c r="AM50" s="89">
        <v>6</v>
      </c>
      <c r="AN50" s="160"/>
      <c r="AO50" s="89">
        <v>6</v>
      </c>
      <c r="AP50" s="160"/>
      <c r="AQ50" s="89">
        <v>6</v>
      </c>
      <c r="AR50" s="160"/>
      <c r="AS50" s="160"/>
      <c r="AT50" s="89">
        <v>6</v>
      </c>
      <c r="AU50" s="84"/>
      <c r="AV50" s="84"/>
      <c r="AW50" s="84"/>
      <c r="AX50" s="176">
        <f t="shared" si="1"/>
        <v>48</v>
      </c>
      <c r="AY50" s="28"/>
      <c r="AZ50" s="28"/>
      <c r="BA50" s="28"/>
      <c r="BB50" s="28"/>
      <c r="BC50" s="28"/>
      <c r="BD50" s="28"/>
      <c r="BE50" s="28"/>
      <c r="BF50" s="28"/>
      <c r="BG50" s="13">
        <f t="shared" si="0"/>
        <v>54</v>
      </c>
    </row>
    <row r="51" spans="1:59" ht="23.25" customHeight="1">
      <c r="A51" s="228"/>
      <c r="B51" s="21" t="s">
        <v>113</v>
      </c>
      <c r="C51" s="55" t="s">
        <v>75</v>
      </c>
      <c r="D51" s="11"/>
      <c r="E51" s="12"/>
      <c r="F51" s="12"/>
      <c r="G51" s="12"/>
      <c r="H51" s="12"/>
      <c r="I51" s="48"/>
      <c r="J51" s="4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4"/>
      <c r="V51" s="176"/>
      <c r="W51" s="28"/>
      <c r="X51" s="26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35"/>
      <c r="AV51" s="35"/>
      <c r="AW51" s="34"/>
      <c r="AX51" s="176">
        <f t="shared" si="1"/>
        <v>0</v>
      </c>
      <c r="AY51" s="28"/>
      <c r="AZ51" s="28"/>
      <c r="BA51" s="28"/>
      <c r="BB51" s="28"/>
      <c r="BC51" s="28"/>
      <c r="BD51" s="28"/>
      <c r="BE51" s="28"/>
      <c r="BF51" s="28"/>
      <c r="BG51" s="13">
        <f t="shared" si="0"/>
        <v>0</v>
      </c>
    </row>
    <row r="52" spans="1:59" ht="27" customHeight="1">
      <c r="A52" s="228"/>
      <c r="B52" s="216" t="s">
        <v>158</v>
      </c>
      <c r="C52" s="218" t="s">
        <v>162</v>
      </c>
      <c r="D52" s="92"/>
      <c r="E52" s="12"/>
      <c r="F52" s="12"/>
      <c r="G52" s="12"/>
      <c r="H52" s="12"/>
      <c r="I52" s="48"/>
      <c r="J52" s="4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4"/>
      <c r="V52" s="176"/>
      <c r="W52" s="28"/>
      <c r="X52" s="26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35"/>
      <c r="AV52" s="35"/>
      <c r="AW52" s="34"/>
      <c r="AX52" s="176">
        <f t="shared" si="1"/>
        <v>0</v>
      </c>
      <c r="AY52" s="28"/>
      <c r="AZ52" s="28"/>
      <c r="BA52" s="28"/>
      <c r="BB52" s="28"/>
      <c r="BC52" s="28"/>
      <c r="BD52" s="28"/>
      <c r="BE52" s="28"/>
      <c r="BF52" s="28"/>
      <c r="BG52" s="13">
        <f t="shared" si="0"/>
        <v>0</v>
      </c>
    </row>
    <row r="53" spans="1:59" ht="29.25" customHeight="1">
      <c r="A53" s="228"/>
      <c r="B53" s="217"/>
      <c r="C53" s="219"/>
      <c r="D53" s="92"/>
      <c r="E53" s="12"/>
      <c r="F53" s="12"/>
      <c r="G53" s="12"/>
      <c r="H53" s="12"/>
      <c r="I53" s="48"/>
      <c r="J53" s="4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4"/>
      <c r="V53" s="176"/>
      <c r="W53" s="28"/>
      <c r="X53" s="26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35"/>
      <c r="AV53" s="35"/>
      <c r="AW53" s="34"/>
      <c r="AX53" s="176">
        <f t="shared" si="1"/>
        <v>0</v>
      </c>
      <c r="AY53" s="28"/>
      <c r="AZ53" s="28"/>
      <c r="BA53" s="28"/>
      <c r="BB53" s="28"/>
      <c r="BC53" s="28"/>
      <c r="BD53" s="28"/>
      <c r="BE53" s="28"/>
      <c r="BF53" s="28"/>
      <c r="BG53" s="13">
        <f t="shared" si="0"/>
        <v>0</v>
      </c>
    </row>
    <row r="54" spans="1:59" ht="23.25" customHeight="1">
      <c r="A54" s="228"/>
      <c r="B54" s="196" t="s">
        <v>159</v>
      </c>
      <c r="C54" s="214" t="s">
        <v>161</v>
      </c>
      <c r="D54" s="11" t="s">
        <v>30</v>
      </c>
      <c r="E54" s="12"/>
      <c r="F54" s="12"/>
      <c r="G54" s="12"/>
      <c r="H54" s="12"/>
      <c r="I54" s="48"/>
      <c r="J54" s="4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4"/>
      <c r="V54" s="176"/>
      <c r="W54" s="28"/>
      <c r="X54" s="26"/>
      <c r="Y54" s="12">
        <v>10</v>
      </c>
      <c r="Z54" s="12">
        <v>10</v>
      </c>
      <c r="AA54" s="12">
        <v>8</v>
      </c>
      <c r="AB54" s="12">
        <v>8</v>
      </c>
      <c r="AC54" s="12">
        <v>4</v>
      </c>
      <c r="AD54" s="12">
        <v>12</v>
      </c>
      <c r="AE54" s="12">
        <v>8</v>
      </c>
      <c r="AF54" s="12">
        <v>8</v>
      </c>
      <c r="AG54" s="12">
        <v>8</v>
      </c>
      <c r="AH54" s="12"/>
      <c r="AI54" s="12">
        <v>8</v>
      </c>
      <c r="AJ54" s="48">
        <v>8</v>
      </c>
      <c r="AK54" s="48">
        <v>8</v>
      </c>
      <c r="AL54" s="48">
        <v>8</v>
      </c>
      <c r="AM54" s="48">
        <v>4</v>
      </c>
      <c r="AN54" s="48">
        <v>8</v>
      </c>
      <c r="AO54" s="48">
        <v>8</v>
      </c>
      <c r="AP54" s="48">
        <v>8</v>
      </c>
      <c r="AQ54" s="48">
        <v>8</v>
      </c>
      <c r="AR54" s="48">
        <v>8</v>
      </c>
      <c r="AS54" s="48"/>
      <c r="AT54" s="48">
        <v>8</v>
      </c>
      <c r="AU54" s="35">
        <v>18</v>
      </c>
      <c r="AV54" s="35">
        <v>4</v>
      </c>
      <c r="AW54" s="34"/>
      <c r="AX54" s="176">
        <f t="shared" si="1"/>
        <v>182</v>
      </c>
      <c r="AY54" s="28"/>
      <c r="AZ54" s="28"/>
      <c r="BA54" s="28"/>
      <c r="BB54" s="28"/>
      <c r="BC54" s="28"/>
      <c r="BD54" s="28"/>
      <c r="BE54" s="28"/>
      <c r="BF54" s="28"/>
      <c r="BG54" s="13">
        <f t="shared" si="0"/>
        <v>182</v>
      </c>
    </row>
    <row r="55" spans="1:59" ht="24.75" customHeight="1">
      <c r="A55" s="228"/>
      <c r="B55" s="197"/>
      <c r="C55" s="215"/>
      <c r="D55" s="11" t="s">
        <v>24</v>
      </c>
      <c r="E55" s="12"/>
      <c r="F55" s="12"/>
      <c r="G55" s="12"/>
      <c r="H55" s="12"/>
      <c r="I55" s="48"/>
      <c r="J55" s="4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4"/>
      <c r="V55" s="176"/>
      <c r="W55" s="28"/>
      <c r="X55" s="26"/>
      <c r="Y55" s="107">
        <v>5</v>
      </c>
      <c r="Z55" s="107">
        <v>5</v>
      </c>
      <c r="AA55" s="107">
        <v>4</v>
      </c>
      <c r="AB55" s="107">
        <v>4</v>
      </c>
      <c r="AC55" s="107">
        <v>2</v>
      </c>
      <c r="AD55" s="107">
        <v>6</v>
      </c>
      <c r="AE55" s="107">
        <v>4</v>
      </c>
      <c r="AF55" s="107">
        <v>4</v>
      </c>
      <c r="AG55" s="107">
        <v>4</v>
      </c>
      <c r="AH55" s="107"/>
      <c r="AI55" s="107">
        <v>4</v>
      </c>
      <c r="AJ55" s="109">
        <v>4</v>
      </c>
      <c r="AK55" s="109">
        <v>4</v>
      </c>
      <c r="AL55" s="109">
        <v>4</v>
      </c>
      <c r="AM55" s="109">
        <v>2</v>
      </c>
      <c r="AN55" s="109">
        <v>4</v>
      </c>
      <c r="AO55" s="109">
        <v>4</v>
      </c>
      <c r="AP55" s="109">
        <v>6</v>
      </c>
      <c r="AQ55" s="109">
        <v>4</v>
      </c>
      <c r="AR55" s="109">
        <v>4</v>
      </c>
      <c r="AS55" s="109"/>
      <c r="AT55" s="109">
        <v>4</v>
      </c>
      <c r="AU55" s="110">
        <v>7</v>
      </c>
      <c r="AV55" s="110">
        <v>2</v>
      </c>
      <c r="AW55" s="111"/>
      <c r="AX55" s="176">
        <f t="shared" si="1"/>
        <v>91</v>
      </c>
      <c r="AY55" s="28"/>
      <c r="AZ55" s="28"/>
      <c r="BA55" s="28"/>
      <c r="BB55" s="28"/>
      <c r="BC55" s="28"/>
      <c r="BD55" s="28"/>
      <c r="BE55" s="28"/>
      <c r="BF55" s="28"/>
      <c r="BG55" s="13">
        <f t="shared" si="0"/>
        <v>91</v>
      </c>
    </row>
    <row r="56" spans="1:59" ht="29.25" customHeight="1">
      <c r="A56" s="228"/>
      <c r="B56" s="133" t="s">
        <v>160</v>
      </c>
      <c r="C56" s="129" t="s">
        <v>48</v>
      </c>
      <c r="D56" s="92"/>
      <c r="E56" s="12"/>
      <c r="F56" s="12"/>
      <c r="G56" s="12"/>
      <c r="H56" s="12"/>
      <c r="I56" s="48"/>
      <c r="J56" s="4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4"/>
      <c r="V56" s="176"/>
      <c r="W56" s="28"/>
      <c r="X56" s="26"/>
      <c r="Y56" s="12"/>
      <c r="Z56" s="12"/>
      <c r="AA56" s="12"/>
      <c r="AB56" s="12"/>
      <c r="AC56" s="89">
        <v>6</v>
      </c>
      <c r="AD56" s="12"/>
      <c r="AE56" s="12"/>
      <c r="AF56" s="12"/>
      <c r="AG56" s="12"/>
      <c r="AH56" s="12"/>
      <c r="AI56" s="12"/>
      <c r="AJ56" s="89">
        <v>6</v>
      </c>
      <c r="AK56" s="48"/>
      <c r="AL56" s="48"/>
      <c r="AM56" s="48"/>
      <c r="AN56" s="48"/>
      <c r="AO56" s="48"/>
      <c r="AP56" s="48"/>
      <c r="AQ56" s="48"/>
      <c r="AR56" s="89">
        <v>6</v>
      </c>
      <c r="AS56" s="48"/>
      <c r="AT56" s="48"/>
      <c r="AU56" s="35"/>
      <c r="AV56" s="35"/>
      <c r="AW56" s="34"/>
      <c r="AX56" s="176">
        <f t="shared" si="1"/>
        <v>18</v>
      </c>
      <c r="AY56" s="28"/>
      <c r="AZ56" s="28"/>
      <c r="BA56" s="28"/>
      <c r="BB56" s="28"/>
      <c r="BC56" s="28"/>
      <c r="BD56" s="28"/>
      <c r="BE56" s="28"/>
      <c r="BF56" s="28"/>
      <c r="BG56" s="13">
        <f t="shared" si="0"/>
        <v>18</v>
      </c>
    </row>
    <row r="57" spans="1:59" ht="23.25" customHeight="1">
      <c r="A57" s="228"/>
      <c r="B57" s="216" t="s">
        <v>163</v>
      </c>
      <c r="C57" s="218" t="s">
        <v>164</v>
      </c>
      <c r="D57" s="92"/>
      <c r="E57" s="12"/>
      <c r="F57" s="12"/>
      <c r="G57" s="12"/>
      <c r="H57" s="12"/>
      <c r="I57" s="48"/>
      <c r="J57" s="4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4"/>
      <c r="V57" s="176"/>
      <c r="W57" s="28"/>
      <c r="X57" s="26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35"/>
      <c r="AV57" s="35"/>
      <c r="AW57" s="34"/>
      <c r="AX57" s="176">
        <f t="shared" si="1"/>
        <v>0</v>
      </c>
      <c r="AY57" s="28"/>
      <c r="AZ57" s="28"/>
      <c r="BA57" s="28"/>
      <c r="BB57" s="28"/>
      <c r="BC57" s="28"/>
      <c r="BD57" s="28"/>
      <c r="BE57" s="28"/>
      <c r="BF57" s="28"/>
      <c r="BG57" s="13">
        <f t="shared" si="0"/>
        <v>0</v>
      </c>
    </row>
    <row r="58" spans="1:59" ht="30" customHeight="1">
      <c r="A58" s="228"/>
      <c r="B58" s="217"/>
      <c r="C58" s="219"/>
      <c r="D58" s="92"/>
      <c r="E58" s="12"/>
      <c r="F58" s="12"/>
      <c r="G58" s="12"/>
      <c r="H58" s="12"/>
      <c r="I58" s="48"/>
      <c r="J58" s="4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4"/>
      <c r="V58" s="176"/>
      <c r="W58" s="28"/>
      <c r="X58" s="26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35"/>
      <c r="AV58" s="35"/>
      <c r="AW58" s="34"/>
      <c r="AX58" s="176">
        <f t="shared" si="1"/>
        <v>0</v>
      </c>
      <c r="AY58" s="28"/>
      <c r="AZ58" s="28"/>
      <c r="BA58" s="28"/>
      <c r="BB58" s="28"/>
      <c r="BC58" s="28"/>
      <c r="BD58" s="28"/>
      <c r="BE58" s="28"/>
      <c r="BF58" s="28"/>
      <c r="BG58" s="13">
        <f t="shared" si="0"/>
        <v>0</v>
      </c>
    </row>
    <row r="59" spans="1:59" ht="27.75" customHeight="1">
      <c r="A59" s="228"/>
      <c r="B59" s="196" t="s">
        <v>165</v>
      </c>
      <c r="C59" s="214" t="s">
        <v>166</v>
      </c>
      <c r="D59" s="11" t="s">
        <v>30</v>
      </c>
      <c r="E59" s="12"/>
      <c r="F59" s="12"/>
      <c r="G59" s="12"/>
      <c r="H59" s="12"/>
      <c r="I59" s="48"/>
      <c r="J59" s="4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4"/>
      <c r="V59" s="176"/>
      <c r="W59" s="28"/>
      <c r="X59" s="26"/>
      <c r="Y59" s="12">
        <v>4</v>
      </c>
      <c r="Z59" s="12">
        <v>4</v>
      </c>
      <c r="AA59" s="12">
        <v>2</v>
      </c>
      <c r="AB59" s="12">
        <v>4</v>
      </c>
      <c r="AC59" s="12"/>
      <c r="AD59" s="12">
        <v>2</v>
      </c>
      <c r="AE59" s="12">
        <v>2</v>
      </c>
      <c r="AF59" s="12"/>
      <c r="AG59" s="12">
        <v>6</v>
      </c>
      <c r="AH59" s="12"/>
      <c r="AI59" s="12">
        <v>2</v>
      </c>
      <c r="AJ59" s="48">
        <v>2</v>
      </c>
      <c r="AK59" s="48">
        <v>2</v>
      </c>
      <c r="AL59" s="48">
        <v>6</v>
      </c>
      <c r="AM59" s="48"/>
      <c r="AN59" s="48">
        <v>4</v>
      </c>
      <c r="AO59" s="48">
        <v>4</v>
      </c>
      <c r="AP59" s="48">
        <v>6</v>
      </c>
      <c r="AQ59" s="48">
        <v>6</v>
      </c>
      <c r="AR59" s="48">
        <v>4</v>
      </c>
      <c r="AS59" s="48"/>
      <c r="AT59" s="48">
        <v>6</v>
      </c>
      <c r="AU59" s="35">
        <v>4</v>
      </c>
      <c r="AV59" s="35"/>
      <c r="AW59" s="34"/>
      <c r="AX59" s="176">
        <f t="shared" si="1"/>
        <v>70</v>
      </c>
      <c r="AY59" s="28"/>
      <c r="AZ59" s="28"/>
      <c r="BA59" s="28"/>
      <c r="BB59" s="28"/>
      <c r="BC59" s="28"/>
      <c r="BD59" s="28"/>
      <c r="BE59" s="28"/>
      <c r="BF59" s="28"/>
      <c r="BG59" s="13">
        <f t="shared" si="0"/>
        <v>70</v>
      </c>
    </row>
    <row r="60" spans="1:59" ht="30.75" customHeight="1">
      <c r="A60" s="228"/>
      <c r="B60" s="197"/>
      <c r="C60" s="215"/>
      <c r="D60" s="11" t="s">
        <v>24</v>
      </c>
      <c r="E60" s="12"/>
      <c r="F60" s="12"/>
      <c r="G60" s="12"/>
      <c r="H60" s="12"/>
      <c r="I60" s="48"/>
      <c r="J60" s="4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4"/>
      <c r="V60" s="176"/>
      <c r="W60" s="28"/>
      <c r="X60" s="26"/>
      <c r="Y60" s="107">
        <v>2</v>
      </c>
      <c r="Z60" s="107">
        <v>2</v>
      </c>
      <c r="AA60" s="107">
        <v>1</v>
      </c>
      <c r="AB60" s="107">
        <v>2</v>
      </c>
      <c r="AC60" s="107"/>
      <c r="AD60" s="107">
        <v>1</v>
      </c>
      <c r="AE60" s="107">
        <v>1</v>
      </c>
      <c r="AF60" s="107"/>
      <c r="AG60" s="107">
        <v>3</v>
      </c>
      <c r="AH60" s="107"/>
      <c r="AI60" s="107">
        <v>1</v>
      </c>
      <c r="AJ60" s="109">
        <v>1</v>
      </c>
      <c r="AK60" s="109">
        <v>1</v>
      </c>
      <c r="AL60" s="109">
        <v>3</v>
      </c>
      <c r="AM60" s="109"/>
      <c r="AN60" s="109">
        <v>2</v>
      </c>
      <c r="AO60" s="109">
        <v>2</v>
      </c>
      <c r="AP60" s="109">
        <v>3</v>
      </c>
      <c r="AQ60" s="109">
        <v>3</v>
      </c>
      <c r="AR60" s="109">
        <v>2</v>
      </c>
      <c r="AS60" s="109"/>
      <c r="AT60" s="109">
        <v>3</v>
      </c>
      <c r="AU60" s="110">
        <v>2</v>
      </c>
      <c r="AV60" s="110"/>
      <c r="AW60" s="111"/>
      <c r="AX60" s="176">
        <f t="shared" si="1"/>
        <v>35</v>
      </c>
      <c r="AY60" s="28"/>
      <c r="AZ60" s="28"/>
      <c r="BA60" s="28"/>
      <c r="BB60" s="28"/>
      <c r="BC60" s="28"/>
      <c r="BD60" s="28"/>
      <c r="BE60" s="28"/>
      <c r="BF60" s="28"/>
      <c r="BG60" s="13">
        <f t="shared" si="0"/>
        <v>35</v>
      </c>
    </row>
    <row r="61" spans="1:59" ht="26.25" customHeight="1">
      <c r="A61" s="228"/>
      <c r="B61" s="133" t="s">
        <v>139</v>
      </c>
      <c r="C61" s="129" t="s">
        <v>48</v>
      </c>
      <c r="D61" s="92"/>
      <c r="E61" s="12"/>
      <c r="F61" s="12"/>
      <c r="G61" s="12"/>
      <c r="H61" s="12"/>
      <c r="I61" s="48"/>
      <c r="J61" s="4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4"/>
      <c r="V61" s="176"/>
      <c r="W61" s="28"/>
      <c r="X61" s="26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48"/>
      <c r="AK61" s="48"/>
      <c r="AL61" s="48"/>
      <c r="AM61" s="48"/>
      <c r="AN61" s="89">
        <v>6</v>
      </c>
      <c r="AO61" s="48"/>
      <c r="AP61" s="89">
        <v>6</v>
      </c>
      <c r="AQ61" s="48"/>
      <c r="AR61" s="48"/>
      <c r="AS61" s="48"/>
      <c r="AT61" s="89">
        <v>6</v>
      </c>
      <c r="AU61" s="35"/>
      <c r="AV61" s="35"/>
      <c r="AW61" s="34"/>
      <c r="AX61" s="176">
        <f t="shared" si="1"/>
        <v>18</v>
      </c>
      <c r="AY61" s="28"/>
      <c r="AZ61" s="28"/>
      <c r="BA61" s="28"/>
      <c r="BB61" s="28"/>
      <c r="BC61" s="28"/>
      <c r="BD61" s="28"/>
      <c r="BE61" s="28"/>
      <c r="BF61" s="28"/>
      <c r="BG61" s="13">
        <f t="shared" si="0"/>
        <v>18</v>
      </c>
    </row>
    <row r="62" spans="1:59" ht="15">
      <c r="A62" s="228"/>
      <c r="B62" s="216" t="s">
        <v>167</v>
      </c>
      <c r="C62" s="218" t="s">
        <v>170</v>
      </c>
      <c r="D62" s="92"/>
      <c r="E62" s="12"/>
      <c r="F62" s="12"/>
      <c r="G62" s="12"/>
      <c r="H62" s="12"/>
      <c r="I62" s="48"/>
      <c r="J62" s="4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4"/>
      <c r="V62" s="176"/>
      <c r="W62" s="28"/>
      <c r="X62" s="26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35"/>
      <c r="AV62" s="35"/>
      <c r="AW62" s="34"/>
      <c r="AX62" s="176">
        <f t="shared" si="1"/>
        <v>0</v>
      </c>
      <c r="AY62" s="28"/>
      <c r="AZ62" s="28"/>
      <c r="BA62" s="28"/>
      <c r="BB62" s="28"/>
      <c r="BC62" s="28"/>
      <c r="BD62" s="28"/>
      <c r="BE62" s="28"/>
      <c r="BF62" s="28"/>
      <c r="BG62" s="13">
        <f t="shared" si="0"/>
        <v>0</v>
      </c>
    </row>
    <row r="63" spans="1:59" ht="15">
      <c r="A63" s="228"/>
      <c r="B63" s="217"/>
      <c r="C63" s="219"/>
      <c r="D63" s="92"/>
      <c r="E63" s="12"/>
      <c r="F63" s="12"/>
      <c r="G63" s="12"/>
      <c r="H63" s="12"/>
      <c r="I63" s="48"/>
      <c r="J63" s="4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4"/>
      <c r="V63" s="176"/>
      <c r="W63" s="28"/>
      <c r="X63" s="26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35"/>
      <c r="AV63" s="35"/>
      <c r="AW63" s="34"/>
      <c r="AX63" s="176">
        <f t="shared" si="1"/>
        <v>0</v>
      </c>
      <c r="AY63" s="28"/>
      <c r="AZ63" s="28"/>
      <c r="BA63" s="28"/>
      <c r="BB63" s="28"/>
      <c r="BC63" s="28"/>
      <c r="BD63" s="28"/>
      <c r="BE63" s="28"/>
      <c r="BF63" s="28"/>
      <c r="BG63" s="13">
        <f t="shared" si="0"/>
        <v>0</v>
      </c>
    </row>
    <row r="64" spans="1:59" ht="32.25" customHeight="1">
      <c r="A64" s="228"/>
      <c r="B64" s="196" t="s">
        <v>168</v>
      </c>
      <c r="C64" s="214" t="s">
        <v>171</v>
      </c>
      <c r="D64" s="11" t="s">
        <v>30</v>
      </c>
      <c r="E64" s="12"/>
      <c r="F64" s="12"/>
      <c r="G64" s="12"/>
      <c r="H64" s="12"/>
      <c r="I64" s="48"/>
      <c r="J64" s="4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4"/>
      <c r="V64" s="176"/>
      <c r="W64" s="28"/>
      <c r="X64" s="26"/>
      <c r="Y64" s="12">
        <v>2</v>
      </c>
      <c r="Z64" s="12">
        <v>2</v>
      </c>
      <c r="AA64" s="12"/>
      <c r="AB64" s="12">
        <v>4</v>
      </c>
      <c r="AC64" s="12"/>
      <c r="AD64" s="12">
        <v>2</v>
      </c>
      <c r="AE64" s="12"/>
      <c r="AF64" s="12">
        <v>2</v>
      </c>
      <c r="AG64" s="12">
        <v>2</v>
      </c>
      <c r="AH64" s="12"/>
      <c r="AI64" s="12">
        <v>2</v>
      </c>
      <c r="AJ64" s="48">
        <v>2</v>
      </c>
      <c r="AK64" s="48">
        <v>2</v>
      </c>
      <c r="AL64" s="48">
        <v>4</v>
      </c>
      <c r="AM64" s="48">
        <v>2</v>
      </c>
      <c r="AN64" s="48"/>
      <c r="AO64" s="48">
        <v>2</v>
      </c>
      <c r="AP64" s="48">
        <v>6</v>
      </c>
      <c r="AQ64" s="48">
        <v>6</v>
      </c>
      <c r="AR64" s="48">
        <v>2</v>
      </c>
      <c r="AS64" s="48"/>
      <c r="AT64" s="48">
        <v>4</v>
      </c>
      <c r="AU64" s="35">
        <v>4</v>
      </c>
      <c r="AV64" s="35">
        <v>2</v>
      </c>
      <c r="AW64" s="34"/>
      <c r="AX64" s="176">
        <f t="shared" si="1"/>
        <v>52</v>
      </c>
      <c r="AY64" s="28"/>
      <c r="AZ64" s="28"/>
      <c r="BA64" s="28"/>
      <c r="BB64" s="28"/>
      <c r="BC64" s="28"/>
      <c r="BD64" s="28"/>
      <c r="BE64" s="28"/>
      <c r="BF64" s="28"/>
      <c r="BG64" s="13">
        <f t="shared" si="0"/>
        <v>52</v>
      </c>
    </row>
    <row r="65" spans="1:59" ht="26.25" customHeight="1">
      <c r="A65" s="228"/>
      <c r="B65" s="197"/>
      <c r="C65" s="215"/>
      <c r="D65" s="11" t="s">
        <v>24</v>
      </c>
      <c r="E65" s="12"/>
      <c r="F65" s="12"/>
      <c r="G65" s="12"/>
      <c r="H65" s="12"/>
      <c r="I65" s="48"/>
      <c r="J65" s="4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4"/>
      <c r="V65" s="176"/>
      <c r="W65" s="28"/>
      <c r="X65" s="26"/>
      <c r="Y65" s="107">
        <v>2</v>
      </c>
      <c r="Z65" s="107"/>
      <c r="AA65" s="107"/>
      <c r="AB65" s="107">
        <v>2</v>
      </c>
      <c r="AC65" s="107"/>
      <c r="AD65" s="107"/>
      <c r="AE65" s="107"/>
      <c r="AF65" s="107">
        <v>1</v>
      </c>
      <c r="AG65" s="107">
        <v>1</v>
      </c>
      <c r="AH65" s="107"/>
      <c r="AI65" s="107">
        <v>1</v>
      </c>
      <c r="AJ65" s="109">
        <v>1</v>
      </c>
      <c r="AK65" s="109"/>
      <c r="AL65" s="109">
        <v>2</v>
      </c>
      <c r="AM65" s="109"/>
      <c r="AN65" s="109"/>
      <c r="AO65" s="109">
        <v>1</v>
      </c>
      <c r="AP65" s="109">
        <v>2</v>
      </c>
      <c r="AQ65" s="109">
        <v>3</v>
      </c>
      <c r="AR65" s="109">
        <v>2</v>
      </c>
      <c r="AS65" s="109"/>
      <c r="AT65" s="109">
        <v>3</v>
      </c>
      <c r="AU65" s="110">
        <v>4</v>
      </c>
      <c r="AV65" s="110">
        <v>1</v>
      </c>
      <c r="AW65" s="111"/>
      <c r="AX65" s="176">
        <f t="shared" si="1"/>
        <v>26</v>
      </c>
      <c r="AY65" s="28"/>
      <c r="AZ65" s="28"/>
      <c r="BA65" s="28"/>
      <c r="BB65" s="28"/>
      <c r="BC65" s="28"/>
      <c r="BD65" s="28"/>
      <c r="BE65" s="28"/>
      <c r="BF65" s="28"/>
      <c r="BG65" s="13">
        <f t="shared" si="0"/>
        <v>26</v>
      </c>
    </row>
    <row r="66" spans="1:59" ht="15">
      <c r="A66" s="228"/>
      <c r="B66" s="133" t="s">
        <v>169</v>
      </c>
      <c r="C66" s="129" t="s">
        <v>48</v>
      </c>
      <c r="D66" s="92"/>
      <c r="E66" s="12"/>
      <c r="F66" s="12"/>
      <c r="G66" s="12"/>
      <c r="H66" s="12"/>
      <c r="I66" s="48"/>
      <c r="J66" s="4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4"/>
      <c r="V66" s="176"/>
      <c r="W66" s="28"/>
      <c r="X66" s="26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35"/>
      <c r="AV66" s="35"/>
      <c r="AW66" s="34"/>
      <c r="AX66" s="176">
        <f t="shared" si="1"/>
        <v>0</v>
      </c>
      <c r="AY66" s="28"/>
      <c r="AZ66" s="28"/>
      <c r="BA66" s="28"/>
      <c r="BB66" s="28"/>
      <c r="BC66" s="28"/>
      <c r="BD66" s="28"/>
      <c r="BE66" s="28"/>
      <c r="BF66" s="28"/>
      <c r="BG66" s="13">
        <f t="shared" si="0"/>
        <v>0</v>
      </c>
    </row>
    <row r="67" spans="1:59" ht="15">
      <c r="A67" s="228"/>
      <c r="B67" s="173"/>
      <c r="C67" s="174"/>
      <c r="D67" s="92"/>
      <c r="E67" s="12"/>
      <c r="F67" s="12"/>
      <c r="G67" s="12"/>
      <c r="H67" s="12"/>
      <c r="I67" s="48"/>
      <c r="J67" s="4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4"/>
      <c r="V67" s="176">
        <f>SUM(V5:V51)</f>
        <v>810</v>
      </c>
      <c r="W67" s="28"/>
      <c r="X67" s="26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35"/>
      <c r="AV67" s="35"/>
      <c r="AW67" s="34"/>
      <c r="AX67" s="176">
        <f>SUM(AX8:AX66)</f>
        <v>1215</v>
      </c>
      <c r="AY67" s="28"/>
      <c r="AZ67" s="28"/>
      <c r="BA67" s="28"/>
      <c r="BB67" s="28"/>
      <c r="BC67" s="28"/>
      <c r="BD67" s="28"/>
      <c r="BE67" s="28"/>
      <c r="BF67" s="28"/>
      <c r="BG67" s="13">
        <f t="shared" si="0"/>
        <v>2025</v>
      </c>
    </row>
    <row r="68" spans="1:59" ht="22.5" customHeight="1">
      <c r="A68" s="228"/>
      <c r="B68" s="232" t="s">
        <v>36</v>
      </c>
      <c r="C68" s="233"/>
      <c r="D68" s="234"/>
      <c r="E68" s="20">
        <f aca="true" t="shared" si="4" ref="E68:V68">SUM(E8:E51)</f>
        <v>54</v>
      </c>
      <c r="F68" s="20">
        <f t="shared" si="4"/>
        <v>54</v>
      </c>
      <c r="G68" s="20">
        <f t="shared" si="4"/>
        <v>51</v>
      </c>
      <c r="H68" s="20">
        <f t="shared" si="4"/>
        <v>51</v>
      </c>
      <c r="I68" s="20">
        <f t="shared" si="4"/>
        <v>54</v>
      </c>
      <c r="J68" s="20">
        <f t="shared" si="4"/>
        <v>51</v>
      </c>
      <c r="K68" s="20">
        <f t="shared" si="4"/>
        <v>51</v>
      </c>
      <c r="L68" s="20">
        <f t="shared" si="4"/>
        <v>54</v>
      </c>
      <c r="M68" s="20">
        <f t="shared" si="4"/>
        <v>51</v>
      </c>
      <c r="N68" s="20">
        <f t="shared" si="4"/>
        <v>51</v>
      </c>
      <c r="O68" s="20">
        <f t="shared" si="4"/>
        <v>54</v>
      </c>
      <c r="P68" s="20">
        <f t="shared" si="4"/>
        <v>48</v>
      </c>
      <c r="Q68" s="20">
        <f t="shared" si="4"/>
        <v>51</v>
      </c>
      <c r="R68" s="20">
        <f t="shared" si="4"/>
        <v>51</v>
      </c>
      <c r="S68" s="20">
        <f t="shared" si="4"/>
        <v>48</v>
      </c>
      <c r="T68" s="20">
        <f t="shared" si="4"/>
        <v>6</v>
      </c>
      <c r="U68" s="20">
        <f t="shared" si="4"/>
        <v>30</v>
      </c>
      <c r="V68" s="178">
        <f t="shared" si="4"/>
        <v>810</v>
      </c>
      <c r="W68" s="29">
        <v>0</v>
      </c>
      <c r="X68" s="30">
        <v>0</v>
      </c>
      <c r="Y68" s="20">
        <f>SUM(Y8:Y67)</f>
        <v>54</v>
      </c>
      <c r="Z68" s="20">
        <f aca="true" t="shared" si="5" ref="Z68:AX68">SUM(Z8:Z67)</f>
        <v>54</v>
      </c>
      <c r="AA68" s="20">
        <f t="shared" si="5"/>
        <v>51</v>
      </c>
      <c r="AB68" s="20">
        <f t="shared" si="5"/>
        <v>54</v>
      </c>
      <c r="AC68" s="20">
        <f t="shared" si="5"/>
        <v>48</v>
      </c>
      <c r="AD68" s="20">
        <f t="shared" si="5"/>
        <v>54</v>
      </c>
      <c r="AE68" s="20">
        <f t="shared" si="5"/>
        <v>51</v>
      </c>
      <c r="AF68" s="20">
        <f t="shared" si="5"/>
        <v>51</v>
      </c>
      <c r="AG68" s="20">
        <f t="shared" si="5"/>
        <v>54</v>
      </c>
      <c r="AH68" s="20">
        <f t="shared" si="5"/>
        <v>33</v>
      </c>
      <c r="AI68" s="20">
        <f t="shared" si="5"/>
        <v>51</v>
      </c>
      <c r="AJ68" s="20">
        <f t="shared" si="5"/>
        <v>51</v>
      </c>
      <c r="AK68" s="20">
        <f t="shared" si="5"/>
        <v>51</v>
      </c>
      <c r="AL68" s="20">
        <f t="shared" si="5"/>
        <v>54</v>
      </c>
      <c r="AM68" s="20">
        <f t="shared" si="5"/>
        <v>48</v>
      </c>
      <c r="AN68" s="20">
        <f t="shared" si="5"/>
        <v>51</v>
      </c>
      <c r="AO68" s="20">
        <f t="shared" si="5"/>
        <v>51</v>
      </c>
      <c r="AP68" s="20">
        <f t="shared" si="5"/>
        <v>51</v>
      </c>
      <c r="AQ68" s="20">
        <f t="shared" si="5"/>
        <v>51</v>
      </c>
      <c r="AR68" s="20">
        <f t="shared" si="5"/>
        <v>48</v>
      </c>
      <c r="AS68" s="20">
        <f t="shared" si="5"/>
        <v>54</v>
      </c>
      <c r="AT68" s="20">
        <f t="shared" si="5"/>
        <v>48</v>
      </c>
      <c r="AU68" s="20">
        <f t="shared" si="5"/>
        <v>51</v>
      </c>
      <c r="AV68" s="20">
        <f t="shared" si="5"/>
        <v>27</v>
      </c>
      <c r="AW68" s="20">
        <f t="shared" si="5"/>
        <v>24</v>
      </c>
      <c r="AX68" s="20">
        <f t="shared" si="5"/>
        <v>2430</v>
      </c>
      <c r="AY68" s="44">
        <v>0</v>
      </c>
      <c r="AZ68" s="44">
        <v>0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0</v>
      </c>
      <c r="BG68" s="20">
        <v>1458</v>
      </c>
    </row>
    <row r="69" spans="1:59" ht="24.75" customHeight="1">
      <c r="A69" s="228"/>
      <c r="B69" s="229" t="s">
        <v>34</v>
      </c>
      <c r="C69" s="230"/>
      <c r="D69" s="231"/>
      <c r="E69" s="20">
        <f aca="true" t="shared" si="6" ref="E69:S69">SUM(E8+E10+E12+E18+E20+E22+E24+E26+E30+E32+E36+E38+E39+E42+E44+E45+E48+E50+E51)</f>
        <v>36</v>
      </c>
      <c r="F69" s="20">
        <f t="shared" si="6"/>
        <v>36</v>
      </c>
      <c r="G69" s="20">
        <f t="shared" si="6"/>
        <v>36</v>
      </c>
      <c r="H69" s="20">
        <f t="shared" si="6"/>
        <v>36</v>
      </c>
      <c r="I69" s="20">
        <f t="shared" si="6"/>
        <v>36</v>
      </c>
      <c r="J69" s="20">
        <f t="shared" si="6"/>
        <v>36</v>
      </c>
      <c r="K69" s="20">
        <f t="shared" si="6"/>
        <v>36</v>
      </c>
      <c r="L69" s="20">
        <f t="shared" si="6"/>
        <v>36</v>
      </c>
      <c r="M69" s="20">
        <f t="shared" si="6"/>
        <v>36</v>
      </c>
      <c r="N69" s="20">
        <f t="shared" si="6"/>
        <v>36</v>
      </c>
      <c r="O69" s="20">
        <f t="shared" si="6"/>
        <v>36</v>
      </c>
      <c r="P69" s="20">
        <f t="shared" si="6"/>
        <v>36</v>
      </c>
      <c r="Q69" s="20">
        <f t="shared" si="6"/>
        <v>36</v>
      </c>
      <c r="R69" s="20">
        <f t="shared" si="6"/>
        <v>36</v>
      </c>
      <c r="S69" s="20">
        <f t="shared" si="6"/>
        <v>36</v>
      </c>
      <c r="T69" s="20">
        <f>SUM(T8+T10+T12+T18+T24+T26+T30+T32+T38+T39+T42+T44+T45+T48+T50+T51)</f>
        <v>6</v>
      </c>
      <c r="U69" s="20">
        <f>SUM(U8+U10+U12+U18+U20+U22+U24+U26+U30+U32+U36+U38+U39+U42+U44+U45+U48+U50+U51)</f>
        <v>30</v>
      </c>
      <c r="V69" s="178">
        <f>SUM(V8+V10+V12+V18+V20+V22+V24+V26+V30+V32+V36+V38+V39+V42+V44+V45+V48+V50+V51)</f>
        <v>576</v>
      </c>
      <c r="W69" s="30"/>
      <c r="X69" s="30"/>
      <c r="Y69" s="20">
        <f>SUM(Y8+Y10+Y12+Y18+Y20+Y22+Y37+Y39+Y42+Y44+Y45+Y24+Y26+Y30+Y32+Y48+Y50+Y51+Y54+Y56+Y59+Y61+Y64+Y66)</f>
        <v>36</v>
      </c>
      <c r="Z69" s="20">
        <f aca="true" t="shared" si="7" ref="Z69:AW69">SUM(Z8+Z10+Z12+Z18+Z20+Z22+Z37+Z39+Z42+Z44+Z45+Z24+Z26+Z30+Z32+Z48+Z50+Z51+Z54+Z56+Z59+Z61+Z64+Z66)</f>
        <v>36</v>
      </c>
      <c r="AA69" s="20">
        <f t="shared" si="7"/>
        <v>36</v>
      </c>
      <c r="AB69" s="20">
        <f t="shared" si="7"/>
        <v>36</v>
      </c>
      <c r="AC69" s="20">
        <f t="shared" si="7"/>
        <v>36</v>
      </c>
      <c r="AD69" s="20">
        <f t="shared" si="7"/>
        <v>36</v>
      </c>
      <c r="AE69" s="20">
        <f t="shared" si="7"/>
        <v>36</v>
      </c>
      <c r="AF69" s="20">
        <f t="shared" si="7"/>
        <v>36</v>
      </c>
      <c r="AG69" s="20">
        <f t="shared" si="7"/>
        <v>36</v>
      </c>
      <c r="AH69" s="20">
        <f>SUM(AH8+AH10+AH12+AH18+AH20+AH22+AH37+AH39+AH42+AH44+AH45+AH24+AH30+AH32+AH48+AH50+AH51+AH54+AH56+AH59+AH61+AH64+AH66)</f>
        <v>24</v>
      </c>
      <c r="AI69" s="20">
        <f t="shared" si="7"/>
        <v>36</v>
      </c>
      <c r="AJ69" s="20">
        <f t="shared" si="7"/>
        <v>36</v>
      </c>
      <c r="AK69" s="20">
        <f t="shared" si="7"/>
        <v>36</v>
      </c>
      <c r="AL69" s="20">
        <f t="shared" si="7"/>
        <v>36</v>
      </c>
      <c r="AM69" s="20">
        <f t="shared" si="7"/>
        <v>36</v>
      </c>
      <c r="AN69" s="20">
        <f t="shared" si="7"/>
        <v>36</v>
      </c>
      <c r="AO69" s="20">
        <f t="shared" si="7"/>
        <v>36</v>
      </c>
      <c r="AP69" s="20">
        <f t="shared" si="7"/>
        <v>36</v>
      </c>
      <c r="AQ69" s="20">
        <f t="shared" si="7"/>
        <v>36</v>
      </c>
      <c r="AR69" s="20">
        <f t="shared" si="7"/>
        <v>36</v>
      </c>
      <c r="AS69" s="20">
        <f t="shared" si="7"/>
        <v>36</v>
      </c>
      <c r="AT69" s="20">
        <f t="shared" si="7"/>
        <v>36</v>
      </c>
      <c r="AU69" s="20">
        <f>SUM(AU8+AU10+AU12+AU18+AU20+AU22+AU37+AU39+AU42+AU44+AU45+AU24+AU26+AU30+AU32+AU48+AU50+AU51+AU54+AU56+AU59+AU61+AU64+AU66)</f>
        <v>36</v>
      </c>
      <c r="AV69" s="20">
        <f>SUM(AV8+AV10+AV12+AV18+AV20+AV22+AV37+AV39+AV44+AV45+AV24+AV26+AV30+AV32+AV48+AV50+AV51+AV54+AV56+AV59+AV61+AV64+AV66)</f>
        <v>24</v>
      </c>
      <c r="AW69" s="20">
        <f t="shared" si="7"/>
        <v>24</v>
      </c>
      <c r="AX69" s="20">
        <f>SUM(AX8+AX10+AX12+AX18+AX20+AX22+AX37+AX39+AX42+AX44+AX45+AX24+AX26+AX30+AX32+AX48+AX50+AX51+AX54+AX56+AX59+AX61+AX64+AX66)</f>
        <v>864</v>
      </c>
      <c r="AY69" s="44"/>
      <c r="AZ69" s="44"/>
      <c r="BA69" s="44"/>
      <c r="BB69" s="44"/>
      <c r="BC69" s="44"/>
      <c r="BD69" s="44"/>
      <c r="BE69" s="44"/>
      <c r="BF69" s="44"/>
      <c r="BG69" s="20"/>
    </row>
    <row r="70" spans="1:59" ht="23.25" customHeight="1">
      <c r="A70" s="134"/>
      <c r="B70" s="235" t="s">
        <v>35</v>
      </c>
      <c r="C70" s="236"/>
      <c r="D70" s="237"/>
      <c r="E70" s="20">
        <f>SUM(E19+E21+E23+E25+E27+E31+E33+E37+E43+E49+E13+E11+E9)</f>
        <v>18</v>
      </c>
      <c r="F70" s="20">
        <f>SUM(F19+F21+F23+F25+F27+F31+F33+F37+F43+F49+F13+F11+F9)</f>
        <v>18</v>
      </c>
      <c r="G70" s="20">
        <f aca="true" t="shared" si="8" ref="G70:V70">SUM(G19+G21+G23+G25+G27+G31+G33+G37+G43+G49+G13+G11+G9)</f>
        <v>15</v>
      </c>
      <c r="H70" s="20">
        <f t="shared" si="8"/>
        <v>15</v>
      </c>
      <c r="I70" s="20">
        <f t="shared" si="8"/>
        <v>18</v>
      </c>
      <c r="J70" s="20">
        <f t="shared" si="8"/>
        <v>15</v>
      </c>
      <c r="K70" s="20">
        <f t="shared" si="8"/>
        <v>15</v>
      </c>
      <c r="L70" s="20">
        <f t="shared" si="8"/>
        <v>18</v>
      </c>
      <c r="M70" s="20">
        <f t="shared" si="8"/>
        <v>15</v>
      </c>
      <c r="N70" s="20">
        <f t="shared" si="8"/>
        <v>15</v>
      </c>
      <c r="O70" s="20">
        <f t="shared" si="8"/>
        <v>18</v>
      </c>
      <c r="P70" s="20">
        <f t="shared" si="8"/>
        <v>12</v>
      </c>
      <c r="Q70" s="20">
        <f t="shared" si="8"/>
        <v>15</v>
      </c>
      <c r="R70" s="20">
        <f t="shared" si="8"/>
        <v>15</v>
      </c>
      <c r="S70" s="20">
        <f t="shared" si="8"/>
        <v>12</v>
      </c>
      <c r="T70" s="20">
        <f t="shared" si="8"/>
        <v>0</v>
      </c>
      <c r="U70" s="20">
        <f t="shared" si="8"/>
        <v>0</v>
      </c>
      <c r="V70" s="178">
        <f t="shared" si="8"/>
        <v>234</v>
      </c>
      <c r="W70" s="29">
        <v>0</v>
      </c>
      <c r="X70" s="30">
        <v>0</v>
      </c>
      <c r="Y70" s="20">
        <f>SUM(Y9+Y11+Y13+Y19+Y21+Y23+Y43+Y25+Y27+Y31+Y33+Y37+Y49+Y55+Y60+Y65)</f>
        <v>18</v>
      </c>
      <c r="Z70" s="20">
        <f aca="true" t="shared" si="9" ref="Z70:AX70">SUM(Z9+Z11+Z13+Z19+Z21+Z23+Z43+Z25+Z27+Z31+Z33+Z37+Z49+Z55+Z60+Z65)</f>
        <v>18</v>
      </c>
      <c r="AA70" s="20">
        <f t="shared" si="9"/>
        <v>15</v>
      </c>
      <c r="AB70" s="20">
        <f t="shared" si="9"/>
        <v>18</v>
      </c>
      <c r="AC70" s="20">
        <f t="shared" si="9"/>
        <v>12</v>
      </c>
      <c r="AD70" s="20">
        <f t="shared" si="9"/>
        <v>18</v>
      </c>
      <c r="AE70" s="20">
        <f t="shared" si="9"/>
        <v>15</v>
      </c>
      <c r="AF70" s="20">
        <f t="shared" si="9"/>
        <v>15</v>
      </c>
      <c r="AG70" s="20">
        <f t="shared" si="9"/>
        <v>18</v>
      </c>
      <c r="AH70" s="20">
        <f t="shared" si="9"/>
        <v>9</v>
      </c>
      <c r="AI70" s="20">
        <f t="shared" si="9"/>
        <v>15</v>
      </c>
      <c r="AJ70" s="20">
        <f t="shared" si="9"/>
        <v>15</v>
      </c>
      <c r="AK70" s="20">
        <f t="shared" si="9"/>
        <v>15</v>
      </c>
      <c r="AL70" s="20">
        <f t="shared" si="9"/>
        <v>18</v>
      </c>
      <c r="AM70" s="20">
        <f t="shared" si="9"/>
        <v>12</v>
      </c>
      <c r="AN70" s="20">
        <f t="shared" si="9"/>
        <v>15</v>
      </c>
      <c r="AO70" s="20">
        <f t="shared" si="9"/>
        <v>15</v>
      </c>
      <c r="AP70" s="20">
        <f t="shared" si="9"/>
        <v>15</v>
      </c>
      <c r="AQ70" s="20">
        <f t="shared" si="9"/>
        <v>15</v>
      </c>
      <c r="AR70" s="20">
        <f t="shared" si="9"/>
        <v>12</v>
      </c>
      <c r="AS70" s="20">
        <f t="shared" si="9"/>
        <v>18</v>
      </c>
      <c r="AT70" s="20">
        <f t="shared" si="9"/>
        <v>12</v>
      </c>
      <c r="AU70" s="20">
        <f t="shared" si="9"/>
        <v>15</v>
      </c>
      <c r="AV70" s="20">
        <f t="shared" si="9"/>
        <v>3</v>
      </c>
      <c r="AW70" s="20">
        <f t="shared" si="9"/>
        <v>0</v>
      </c>
      <c r="AX70" s="20">
        <f t="shared" si="9"/>
        <v>351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0</v>
      </c>
      <c r="BG70" s="20">
        <f>SUM(E70:BF70)</f>
        <v>1170</v>
      </c>
    </row>
    <row r="71" spans="1:59" ht="15">
      <c r="A71" s="16"/>
      <c r="B71" s="11"/>
      <c r="C71" s="11" t="s">
        <v>83</v>
      </c>
      <c r="D71" s="11"/>
      <c r="E71" s="19"/>
      <c r="F71" s="19"/>
      <c r="G71" s="19"/>
      <c r="H71" s="19"/>
      <c r="I71" s="51"/>
      <c r="J71" s="51"/>
      <c r="K71" s="11"/>
      <c r="L71" s="11"/>
      <c r="M71" s="11"/>
      <c r="N71" s="11"/>
      <c r="O71" s="11"/>
      <c r="P71" s="11"/>
      <c r="Q71" s="11"/>
      <c r="R71" s="11"/>
      <c r="S71" s="11"/>
      <c r="T71" s="11">
        <v>30</v>
      </c>
      <c r="U71" s="11">
        <v>6</v>
      </c>
      <c r="V71" s="5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>
        <v>12</v>
      </c>
      <c r="AI71" s="11"/>
      <c r="AJ71" s="35"/>
      <c r="AK71" s="73"/>
      <c r="AL71" s="35"/>
      <c r="AM71" s="35"/>
      <c r="AN71" s="35"/>
      <c r="AO71" s="35"/>
      <c r="AP71" s="35"/>
      <c r="AQ71" s="35"/>
      <c r="AR71" s="35"/>
      <c r="AS71" s="35" t="s">
        <v>114</v>
      </c>
      <c r="AT71" s="35"/>
      <c r="AU71" s="35"/>
      <c r="AV71" s="35">
        <v>12</v>
      </c>
      <c r="AW71" s="35">
        <v>12</v>
      </c>
      <c r="AX71" s="179"/>
      <c r="AY71" s="32"/>
      <c r="AZ71" s="32"/>
      <c r="BA71" s="32"/>
      <c r="BB71" s="32"/>
      <c r="BC71" s="32"/>
      <c r="BD71" s="32"/>
      <c r="BE71" s="32"/>
      <c r="BF71" s="32"/>
      <c r="BG71" s="74">
        <f>SUM(E71:BF71)</f>
        <v>72</v>
      </c>
    </row>
    <row r="72" spans="2:59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ht="15">
      <c r="B73" s="37"/>
      <c r="C73" s="2" t="s">
        <v>63</v>
      </c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3" ht="14.25">
      <c r="B74" s="38"/>
      <c r="C74" t="s">
        <v>64</v>
      </c>
    </row>
    <row r="75" spans="2:3" ht="14.25">
      <c r="B75" s="39"/>
      <c r="C75" t="s">
        <v>48</v>
      </c>
    </row>
    <row r="76" spans="2:3" ht="15">
      <c r="B76" s="40"/>
      <c r="C76" s="41" t="s">
        <v>65</v>
      </c>
    </row>
    <row r="77" spans="2:3" ht="15">
      <c r="B77" s="42"/>
      <c r="C77" s="41" t="s">
        <v>66</v>
      </c>
    </row>
  </sheetData>
  <sheetProtection/>
  <mergeCells count="50">
    <mergeCell ref="B64:B65"/>
    <mergeCell ref="C64:C65"/>
    <mergeCell ref="B57:B58"/>
    <mergeCell ref="C57:C58"/>
    <mergeCell ref="B62:B63"/>
    <mergeCell ref="C62:C63"/>
    <mergeCell ref="A6:A69"/>
    <mergeCell ref="B69:D69"/>
    <mergeCell ref="B68:D68"/>
    <mergeCell ref="B70:D70"/>
    <mergeCell ref="B52:B53"/>
    <mergeCell ref="C52:C53"/>
    <mergeCell ref="B54:B55"/>
    <mergeCell ref="C54:C55"/>
    <mergeCell ref="B59:B60"/>
    <mergeCell ref="C59:C60"/>
    <mergeCell ref="BG1:BG5"/>
    <mergeCell ref="C18:C19"/>
    <mergeCell ref="C20:C21"/>
    <mergeCell ref="C22:C23"/>
    <mergeCell ref="C40:C41"/>
    <mergeCell ref="E4:W4"/>
    <mergeCell ref="C28:C29"/>
    <mergeCell ref="B18:B19"/>
    <mergeCell ref="B16:B17"/>
    <mergeCell ref="C16:C17"/>
    <mergeCell ref="B20:B21"/>
    <mergeCell ref="B22:B23"/>
    <mergeCell ref="B24:B25"/>
    <mergeCell ref="C24:C25"/>
    <mergeCell ref="B26:B27"/>
    <mergeCell ref="C26:C27"/>
    <mergeCell ref="B30:B31"/>
    <mergeCell ref="C30:C31"/>
    <mergeCell ref="B32:B33"/>
    <mergeCell ref="C32:C33"/>
    <mergeCell ref="B28:B29"/>
    <mergeCell ref="B34:B35"/>
    <mergeCell ref="C34:C35"/>
    <mergeCell ref="B36:B37"/>
    <mergeCell ref="C36:C37"/>
    <mergeCell ref="B40:B41"/>
    <mergeCell ref="D40:D41"/>
    <mergeCell ref="B42:B43"/>
    <mergeCell ref="C42:C43"/>
    <mergeCell ref="B46:B47"/>
    <mergeCell ref="C46:C47"/>
    <mergeCell ref="D46:D47"/>
    <mergeCell ref="B48:B49"/>
    <mergeCell ref="C48:C4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8"/>
  <sheetViews>
    <sheetView zoomScale="58" zoomScaleNormal="58" zoomScalePageLayoutView="0" workbookViewId="0" topLeftCell="K36">
      <selection activeCell="AJ49" sqref="AJ49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46.57421875" style="0" customWidth="1"/>
    <col min="4" max="4" width="18.140625" style="0" customWidth="1"/>
    <col min="5" max="5" width="6.57421875" style="0" customWidth="1"/>
    <col min="6" max="6" width="7.421875" style="0" customWidth="1"/>
    <col min="7" max="7" width="6.28125" style="0" customWidth="1"/>
    <col min="8" max="8" width="6.1406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140625" style="0" customWidth="1"/>
    <col min="17" max="17" width="6.8515625" style="0" customWidth="1"/>
    <col min="18" max="18" width="6.00390625" style="0" customWidth="1"/>
    <col min="19" max="19" width="4.7109375" style="0" customWidth="1"/>
    <col min="20" max="20" width="5.57421875" style="0" customWidth="1"/>
    <col min="21" max="22" width="6.00390625" style="0" customWidth="1"/>
    <col min="23" max="23" width="5.8515625" style="0" customWidth="1"/>
    <col min="24" max="24" width="6.140625" style="0" customWidth="1"/>
    <col min="25" max="25" width="5.8515625" style="0" customWidth="1"/>
    <col min="26" max="26" width="5.140625" style="0" customWidth="1"/>
    <col min="27" max="27" width="5.8515625" style="0" customWidth="1"/>
    <col min="28" max="28" width="5.00390625" style="0" customWidth="1"/>
    <col min="29" max="29" width="5.8515625" style="0" customWidth="1"/>
    <col min="30" max="30" width="5.28125" style="0" customWidth="1"/>
    <col min="31" max="31" width="5.57421875" style="0" customWidth="1"/>
    <col min="32" max="32" width="5.8515625" style="0" customWidth="1"/>
    <col min="33" max="34" width="5.7109375" style="0" customWidth="1"/>
    <col min="35" max="35" width="6.28125" style="0" customWidth="1"/>
    <col min="36" max="36" width="5.421875" style="0" customWidth="1"/>
    <col min="37" max="37" width="6.140625" style="0" customWidth="1"/>
    <col min="38" max="38" width="6.28125" style="0" customWidth="1"/>
    <col min="39" max="39" width="6.00390625" style="0" customWidth="1"/>
    <col min="40" max="40" width="5.57421875" style="0" customWidth="1"/>
    <col min="41" max="41" width="5.7109375" style="0" customWidth="1"/>
    <col min="42" max="42" width="6.00390625" style="0" customWidth="1"/>
    <col min="43" max="43" width="5.8515625" style="0" customWidth="1"/>
    <col min="44" max="44" width="5.28125" style="0" customWidth="1"/>
    <col min="45" max="46" width="6.28125" style="0" customWidth="1"/>
    <col min="47" max="47" width="5.140625" style="0" customWidth="1"/>
    <col min="48" max="48" width="5.57421875" style="0" customWidth="1"/>
    <col min="49" max="49" width="8.00390625" style="0" customWidth="1"/>
    <col min="50" max="50" width="6.57421875" style="0" customWidth="1"/>
    <col min="51" max="51" width="6.00390625" style="0" customWidth="1"/>
    <col min="52" max="52" width="6.28125" style="0" customWidth="1"/>
    <col min="53" max="53" width="6.00390625" style="0" customWidth="1"/>
    <col min="54" max="54" width="6.57421875" style="0" customWidth="1"/>
    <col min="55" max="56" width="6.421875" style="0" customWidth="1"/>
    <col min="57" max="57" width="6.140625" style="0" customWidth="1"/>
    <col min="58" max="58" width="6.57421875" style="0" customWidth="1"/>
    <col min="59" max="59" width="7.421875" style="0" customWidth="1"/>
  </cols>
  <sheetData>
    <row r="1" spans="1:59" ht="82.5">
      <c r="A1" s="202" t="s">
        <v>0</v>
      </c>
      <c r="B1" s="202" t="s">
        <v>1</v>
      </c>
      <c r="C1" s="203" t="s">
        <v>2</v>
      </c>
      <c r="D1" s="204" t="s">
        <v>3</v>
      </c>
      <c r="E1" s="4" t="s">
        <v>50</v>
      </c>
      <c r="F1" s="201" t="s">
        <v>4</v>
      </c>
      <c r="G1" s="201"/>
      <c r="H1" s="201"/>
      <c r="I1" s="5" t="s">
        <v>51</v>
      </c>
      <c r="J1" s="201" t="s">
        <v>5</v>
      </c>
      <c r="K1" s="201"/>
      <c r="L1" s="201"/>
      <c r="M1" s="6" t="s">
        <v>52</v>
      </c>
      <c r="N1" s="200" t="s">
        <v>6</v>
      </c>
      <c r="O1" s="200"/>
      <c r="P1" s="200"/>
      <c r="Q1" s="6" t="s">
        <v>53</v>
      </c>
      <c r="R1" s="200" t="s">
        <v>7</v>
      </c>
      <c r="S1" s="200"/>
      <c r="T1" s="200"/>
      <c r="U1" s="6" t="s">
        <v>54</v>
      </c>
      <c r="V1" s="6" t="s">
        <v>82</v>
      </c>
      <c r="W1" s="200" t="s">
        <v>8</v>
      </c>
      <c r="X1" s="200"/>
      <c r="Y1" s="200"/>
      <c r="Z1" s="200"/>
      <c r="AA1" s="6" t="s">
        <v>55</v>
      </c>
      <c r="AB1" s="200" t="s">
        <v>9</v>
      </c>
      <c r="AC1" s="206"/>
      <c r="AD1" s="206"/>
      <c r="AE1" s="6" t="s">
        <v>56</v>
      </c>
      <c r="AF1" s="200" t="s">
        <v>10</v>
      </c>
      <c r="AG1" s="200"/>
      <c r="AH1" s="200"/>
      <c r="AI1" s="7" t="s">
        <v>57</v>
      </c>
      <c r="AJ1" s="200" t="s">
        <v>11</v>
      </c>
      <c r="AK1" s="200"/>
      <c r="AL1" s="200"/>
      <c r="AM1" s="200"/>
      <c r="AN1" s="6" t="s">
        <v>58</v>
      </c>
      <c r="AO1" s="200" t="s">
        <v>12</v>
      </c>
      <c r="AP1" s="200"/>
      <c r="AQ1" s="200"/>
      <c r="AR1" s="6" t="s">
        <v>59</v>
      </c>
      <c r="AS1" s="200" t="s">
        <v>13</v>
      </c>
      <c r="AT1" s="200"/>
      <c r="AU1" s="200"/>
      <c r="AV1" s="6" t="s">
        <v>60</v>
      </c>
      <c r="AW1" s="6" t="s">
        <v>84</v>
      </c>
      <c r="AX1" s="200" t="s">
        <v>14</v>
      </c>
      <c r="AY1" s="200"/>
      <c r="AZ1" s="200"/>
      <c r="BA1" s="200"/>
      <c r="BB1" s="6" t="s">
        <v>61</v>
      </c>
      <c r="BC1" s="200" t="s">
        <v>15</v>
      </c>
      <c r="BD1" s="200"/>
      <c r="BE1" s="200"/>
      <c r="BF1" s="6"/>
      <c r="BG1" s="202" t="s">
        <v>17</v>
      </c>
    </row>
    <row r="2" spans="1:59" ht="15">
      <c r="A2" s="202"/>
      <c r="B2" s="202"/>
      <c r="C2" s="203"/>
      <c r="D2" s="204"/>
      <c r="E2" s="207" t="s">
        <v>18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2"/>
    </row>
    <row r="3" spans="1:59" ht="14.25">
      <c r="A3" s="202"/>
      <c r="B3" s="202"/>
      <c r="C3" s="203"/>
      <c r="D3" s="204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/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0">
        <v>35</v>
      </c>
      <c r="BG3" s="202"/>
    </row>
    <row r="4" spans="1:59" ht="15">
      <c r="A4" s="202"/>
      <c r="B4" s="202"/>
      <c r="C4" s="203"/>
      <c r="D4" s="204"/>
      <c r="E4" s="209" t="s">
        <v>19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2"/>
    </row>
    <row r="5" spans="1:59" ht="14.25">
      <c r="A5" s="202"/>
      <c r="B5" s="202"/>
      <c r="C5" s="203"/>
      <c r="D5" s="204"/>
      <c r="E5" s="8">
        <v>1</v>
      </c>
      <c r="F5" s="8">
        <v>2</v>
      </c>
      <c r="G5" s="8">
        <v>3</v>
      </c>
      <c r="H5" s="8">
        <v>4</v>
      </c>
      <c r="I5" s="47">
        <v>5</v>
      </c>
      <c r="J5" s="47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58"/>
      <c r="W5" s="24">
        <v>18</v>
      </c>
      <c r="X5" s="24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7">
        <v>31</v>
      </c>
      <c r="AK5" s="57">
        <v>32</v>
      </c>
      <c r="AL5" s="57">
        <v>33</v>
      </c>
      <c r="AM5" s="57">
        <v>34</v>
      </c>
      <c r="AN5" s="57">
        <v>35</v>
      </c>
      <c r="AO5" s="57">
        <v>36</v>
      </c>
      <c r="AP5" s="57">
        <v>37</v>
      </c>
      <c r="AQ5" s="57">
        <v>38</v>
      </c>
      <c r="AR5" s="57">
        <v>38</v>
      </c>
      <c r="AS5" s="57">
        <v>40</v>
      </c>
      <c r="AT5" s="57">
        <v>41</v>
      </c>
      <c r="AU5" s="57">
        <v>42</v>
      </c>
      <c r="AV5" s="57">
        <v>43</v>
      </c>
      <c r="AW5" s="71"/>
      <c r="AX5" s="43">
        <v>44</v>
      </c>
      <c r="AY5" s="43">
        <v>45</v>
      </c>
      <c r="AZ5" s="43">
        <v>46</v>
      </c>
      <c r="BA5" s="43">
        <v>47</v>
      </c>
      <c r="BB5" s="43">
        <v>48</v>
      </c>
      <c r="BC5" s="43">
        <v>49</v>
      </c>
      <c r="BD5" s="43">
        <v>50</v>
      </c>
      <c r="BE5" s="43">
        <v>51</v>
      </c>
      <c r="BF5" s="43">
        <v>52</v>
      </c>
      <c r="BG5" s="202"/>
    </row>
    <row r="6" spans="1:59" ht="15.75" customHeight="1">
      <c r="A6" s="227" t="s">
        <v>49</v>
      </c>
      <c r="B6" s="216" t="s">
        <v>90</v>
      </c>
      <c r="C6" s="245" t="s">
        <v>91</v>
      </c>
      <c r="D6" s="11" t="s">
        <v>30</v>
      </c>
      <c r="E6" s="12">
        <v>36</v>
      </c>
      <c r="F6" s="12">
        <v>36</v>
      </c>
      <c r="G6" s="12">
        <v>36</v>
      </c>
      <c r="H6" s="12">
        <v>36</v>
      </c>
      <c r="I6" s="48">
        <v>36</v>
      </c>
      <c r="J6" s="48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69"/>
      <c r="W6" s="25">
        <v>0</v>
      </c>
      <c r="X6" s="26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8">
        <v>36</v>
      </c>
      <c r="AK6" s="48">
        <v>36</v>
      </c>
      <c r="AL6" s="48">
        <v>36</v>
      </c>
      <c r="AM6" s="48">
        <v>36</v>
      </c>
      <c r="AN6" s="48">
        <v>36</v>
      </c>
      <c r="AO6" s="48">
        <v>36</v>
      </c>
      <c r="AP6" s="48">
        <v>36</v>
      </c>
      <c r="AQ6" s="48">
        <v>36</v>
      </c>
      <c r="AR6" s="48">
        <v>36</v>
      </c>
      <c r="AS6" s="48">
        <v>36</v>
      </c>
      <c r="AT6" s="48">
        <v>36</v>
      </c>
      <c r="AU6" s="35">
        <v>36</v>
      </c>
      <c r="AV6" s="34">
        <v>36</v>
      </c>
      <c r="AW6" s="68"/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11"/>
    </row>
    <row r="7" spans="1:59" ht="28.5" customHeight="1">
      <c r="A7" s="228"/>
      <c r="B7" s="217"/>
      <c r="C7" s="246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48">
        <v>18</v>
      </c>
      <c r="J7" s="48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69"/>
      <c r="W7" s="25">
        <v>0</v>
      </c>
      <c r="X7" s="26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8">
        <v>18</v>
      </c>
      <c r="AK7" s="48">
        <v>18</v>
      </c>
      <c r="AL7" s="48">
        <v>18</v>
      </c>
      <c r="AM7" s="48">
        <v>18</v>
      </c>
      <c r="AN7" s="48">
        <v>18</v>
      </c>
      <c r="AO7" s="48">
        <v>18</v>
      </c>
      <c r="AP7" s="48">
        <v>18</v>
      </c>
      <c r="AQ7" s="48">
        <v>18</v>
      </c>
      <c r="AR7" s="48">
        <v>18</v>
      </c>
      <c r="AS7" s="48">
        <v>18</v>
      </c>
      <c r="AT7" s="48">
        <v>18</v>
      </c>
      <c r="AU7" s="35">
        <v>18</v>
      </c>
      <c r="AV7" s="34">
        <v>18</v>
      </c>
      <c r="AW7" s="68"/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11"/>
    </row>
    <row r="8" spans="1:59" ht="15">
      <c r="A8" s="228"/>
      <c r="B8" s="199" t="s">
        <v>93</v>
      </c>
      <c r="C8" s="199" t="s">
        <v>94</v>
      </c>
      <c r="D8" s="11" t="s">
        <v>30</v>
      </c>
      <c r="E8" s="79">
        <v>4</v>
      </c>
      <c r="F8" s="79">
        <v>4</v>
      </c>
      <c r="G8" s="79">
        <v>4</v>
      </c>
      <c r="H8" s="79">
        <v>4</v>
      </c>
      <c r="I8" s="79">
        <v>4</v>
      </c>
      <c r="J8" s="79">
        <v>4</v>
      </c>
      <c r="K8" s="79">
        <v>4</v>
      </c>
      <c r="L8" s="79">
        <v>4</v>
      </c>
      <c r="M8" s="79">
        <v>4</v>
      </c>
      <c r="N8" s="79">
        <v>4</v>
      </c>
      <c r="O8" s="79">
        <v>2</v>
      </c>
      <c r="P8" s="79">
        <v>2</v>
      </c>
      <c r="Q8" s="79">
        <v>2</v>
      </c>
      <c r="R8" s="79">
        <v>2</v>
      </c>
      <c r="S8" s="79"/>
      <c r="T8" s="77"/>
      <c r="U8" s="80"/>
      <c r="V8" s="69">
        <f aca="true" t="shared" si="0" ref="V8:V13">SUM(E8:U8)</f>
        <v>48</v>
      </c>
      <c r="W8" s="25"/>
      <c r="X8" s="25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6"/>
      <c r="AV8" s="84"/>
      <c r="AW8" s="68">
        <f aca="true" t="shared" si="1" ref="AW8:AW14">SUM(Y8:AV8)</f>
        <v>0</v>
      </c>
      <c r="AX8" s="28" t="s">
        <v>44</v>
      </c>
      <c r="AY8" s="28" t="s">
        <v>76</v>
      </c>
      <c r="AZ8" s="28" t="s">
        <v>77</v>
      </c>
      <c r="BA8" s="28" t="s">
        <v>78</v>
      </c>
      <c r="BB8" s="28" t="s">
        <v>44</v>
      </c>
      <c r="BC8" s="28" t="s">
        <v>79</v>
      </c>
      <c r="BD8" s="28" t="s">
        <v>80</v>
      </c>
      <c r="BE8" s="28" t="s">
        <v>81</v>
      </c>
      <c r="BF8" s="28"/>
      <c r="BG8" s="13">
        <f>SUM(V8+AW8)</f>
        <v>48</v>
      </c>
    </row>
    <row r="9" spans="1:59" ht="15">
      <c r="A9" s="228"/>
      <c r="B9" s="199"/>
      <c r="C9" s="199"/>
      <c r="D9" s="11" t="s">
        <v>24</v>
      </c>
      <c r="E9" s="77"/>
      <c r="F9" s="77">
        <v>2</v>
      </c>
      <c r="G9" s="77"/>
      <c r="H9" s="77">
        <v>2</v>
      </c>
      <c r="I9" s="77"/>
      <c r="J9" s="77">
        <v>2</v>
      </c>
      <c r="K9" s="77"/>
      <c r="L9" s="77">
        <v>2</v>
      </c>
      <c r="M9" s="77"/>
      <c r="N9" s="77">
        <v>2</v>
      </c>
      <c r="O9" s="77"/>
      <c r="P9" s="77">
        <v>1</v>
      </c>
      <c r="Q9" s="77"/>
      <c r="R9" s="77">
        <v>1</v>
      </c>
      <c r="S9" s="77"/>
      <c r="T9" s="77"/>
      <c r="U9" s="80"/>
      <c r="V9" s="69">
        <f t="shared" si="0"/>
        <v>12</v>
      </c>
      <c r="W9" s="25"/>
      <c r="X9" s="2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9"/>
      <c r="AV9" s="120"/>
      <c r="AW9" s="121">
        <f t="shared" si="1"/>
        <v>0</v>
      </c>
      <c r="AX9" s="28"/>
      <c r="AY9" s="28"/>
      <c r="AZ9" s="28"/>
      <c r="BA9" s="28"/>
      <c r="BB9" s="28"/>
      <c r="BC9" s="28"/>
      <c r="BD9" s="28"/>
      <c r="BE9" s="28"/>
      <c r="BF9" s="28"/>
      <c r="BG9" s="13">
        <f aca="true" t="shared" si="2" ref="BG9:BG61">SUM(V9+AW9)</f>
        <v>12</v>
      </c>
    </row>
    <row r="10" spans="1:59" ht="15">
      <c r="A10" s="228"/>
      <c r="B10" s="198" t="s">
        <v>95</v>
      </c>
      <c r="C10" s="199" t="s">
        <v>111</v>
      </c>
      <c r="D10" s="11" t="s">
        <v>30</v>
      </c>
      <c r="E10" s="79">
        <v>2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2</v>
      </c>
      <c r="O10" s="79">
        <v>2</v>
      </c>
      <c r="P10" s="79">
        <v>2</v>
      </c>
      <c r="Q10" s="79">
        <v>2</v>
      </c>
      <c r="R10" s="79">
        <v>2</v>
      </c>
      <c r="S10" s="79">
        <v>2</v>
      </c>
      <c r="T10" s="77">
        <v>2</v>
      </c>
      <c r="U10" s="80"/>
      <c r="V10" s="69">
        <f t="shared" si="0"/>
        <v>32</v>
      </c>
      <c r="W10" s="25"/>
      <c r="X10" s="25"/>
      <c r="Y10" s="80">
        <v>2</v>
      </c>
      <c r="Z10" s="80">
        <v>2</v>
      </c>
      <c r="AA10" s="80">
        <v>2</v>
      </c>
      <c r="AB10" s="80">
        <v>2</v>
      </c>
      <c r="AC10" s="80">
        <v>2</v>
      </c>
      <c r="AD10" s="80">
        <v>2</v>
      </c>
      <c r="AE10" s="80">
        <v>2</v>
      </c>
      <c r="AF10" s="80">
        <v>2</v>
      </c>
      <c r="AG10" s="80">
        <v>2</v>
      </c>
      <c r="AH10" s="80">
        <v>2</v>
      </c>
      <c r="AI10" s="80">
        <v>2</v>
      </c>
      <c r="AJ10" s="80">
        <v>2</v>
      </c>
      <c r="AK10" s="80">
        <v>2</v>
      </c>
      <c r="AL10" s="80">
        <v>2</v>
      </c>
      <c r="AM10" s="80">
        <v>2</v>
      </c>
      <c r="AN10" s="80">
        <v>2</v>
      </c>
      <c r="AO10" s="80">
        <v>4</v>
      </c>
      <c r="AP10" s="80">
        <v>4</v>
      </c>
      <c r="AQ10" s="80">
        <v>2</v>
      </c>
      <c r="AR10" s="80"/>
      <c r="AS10" s="80"/>
      <c r="AT10" s="80"/>
      <c r="AU10" s="86"/>
      <c r="AV10" s="84"/>
      <c r="AW10" s="68">
        <f t="shared" si="1"/>
        <v>42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13">
        <f t="shared" si="2"/>
        <v>74</v>
      </c>
    </row>
    <row r="11" spans="1:59" ht="15">
      <c r="A11" s="228"/>
      <c r="B11" s="198"/>
      <c r="C11" s="199"/>
      <c r="D11" s="11" t="s">
        <v>24</v>
      </c>
      <c r="E11" s="116"/>
      <c r="F11" s="116"/>
      <c r="G11" s="116"/>
      <c r="H11" s="116">
        <v>1</v>
      </c>
      <c r="I11" s="116"/>
      <c r="J11" s="116"/>
      <c r="K11" s="116">
        <v>1</v>
      </c>
      <c r="L11" s="116"/>
      <c r="M11" s="116"/>
      <c r="N11" s="116">
        <v>1</v>
      </c>
      <c r="O11" s="116"/>
      <c r="P11" s="116"/>
      <c r="Q11" s="116">
        <v>1</v>
      </c>
      <c r="R11" s="116"/>
      <c r="S11" s="116"/>
      <c r="T11" s="116"/>
      <c r="U11" s="117"/>
      <c r="V11" s="115">
        <f t="shared" si="0"/>
        <v>4</v>
      </c>
      <c r="W11" s="25"/>
      <c r="X11" s="26"/>
      <c r="Y11" s="116">
        <v>1</v>
      </c>
      <c r="Z11" s="116"/>
      <c r="AA11" s="116"/>
      <c r="AB11" s="116"/>
      <c r="AC11" s="116"/>
      <c r="AD11" s="116"/>
      <c r="AE11" s="116">
        <v>1</v>
      </c>
      <c r="AF11" s="116"/>
      <c r="AG11" s="116"/>
      <c r="AH11" s="116">
        <v>1</v>
      </c>
      <c r="AI11" s="116"/>
      <c r="AJ11" s="116"/>
      <c r="AK11" s="116"/>
      <c r="AL11" s="116"/>
      <c r="AM11" s="116">
        <v>1</v>
      </c>
      <c r="AN11" s="116"/>
      <c r="AO11" s="116">
        <v>1</v>
      </c>
      <c r="AP11" s="116">
        <v>1</v>
      </c>
      <c r="AQ11" s="116"/>
      <c r="AR11" s="116"/>
      <c r="AS11" s="116"/>
      <c r="AT11" s="116"/>
      <c r="AU11" s="119"/>
      <c r="AV11" s="120"/>
      <c r="AW11" s="121">
        <f t="shared" si="1"/>
        <v>6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13">
        <f t="shared" si="2"/>
        <v>10</v>
      </c>
    </row>
    <row r="12" spans="1:59" ht="15">
      <c r="A12" s="228"/>
      <c r="B12" s="199" t="s">
        <v>96</v>
      </c>
      <c r="C12" s="199" t="s">
        <v>74</v>
      </c>
      <c r="D12" s="11" t="s">
        <v>30</v>
      </c>
      <c r="E12" s="79">
        <v>2</v>
      </c>
      <c r="F12" s="79">
        <v>2</v>
      </c>
      <c r="G12" s="79">
        <v>2</v>
      </c>
      <c r="H12" s="79">
        <v>2</v>
      </c>
      <c r="I12" s="79">
        <v>2</v>
      </c>
      <c r="J12" s="79">
        <v>2</v>
      </c>
      <c r="K12" s="79">
        <v>2</v>
      </c>
      <c r="L12" s="79">
        <v>2</v>
      </c>
      <c r="M12" s="79">
        <v>2</v>
      </c>
      <c r="N12" s="79">
        <v>2</v>
      </c>
      <c r="O12" s="79">
        <v>2</v>
      </c>
      <c r="P12" s="79">
        <v>2</v>
      </c>
      <c r="Q12" s="79">
        <v>2</v>
      </c>
      <c r="R12" s="79">
        <v>2</v>
      </c>
      <c r="S12" s="79">
        <v>2</v>
      </c>
      <c r="T12" s="77">
        <v>2</v>
      </c>
      <c r="U12" s="80">
        <v>2</v>
      </c>
      <c r="V12" s="69">
        <f t="shared" si="0"/>
        <v>34</v>
      </c>
      <c r="W12" s="25"/>
      <c r="X12" s="25"/>
      <c r="Y12" s="80">
        <v>2</v>
      </c>
      <c r="Z12" s="80">
        <v>2</v>
      </c>
      <c r="AA12" s="80">
        <v>2</v>
      </c>
      <c r="AB12" s="80"/>
      <c r="AC12" s="80">
        <v>2</v>
      </c>
      <c r="AD12" s="80">
        <v>2</v>
      </c>
      <c r="AE12" s="80">
        <v>2</v>
      </c>
      <c r="AF12" s="80">
        <v>2</v>
      </c>
      <c r="AG12" s="80">
        <v>2</v>
      </c>
      <c r="AH12" s="80"/>
      <c r="AI12" s="80">
        <v>2</v>
      </c>
      <c r="AJ12" s="80">
        <v>2</v>
      </c>
      <c r="AK12" s="80">
        <v>2</v>
      </c>
      <c r="AL12" s="80">
        <v>2</v>
      </c>
      <c r="AM12" s="80">
        <v>2</v>
      </c>
      <c r="AN12" s="80">
        <v>2</v>
      </c>
      <c r="AO12" s="80"/>
      <c r="AP12" s="80">
        <v>2</v>
      </c>
      <c r="AQ12" s="80">
        <v>4</v>
      </c>
      <c r="AR12" s="80"/>
      <c r="AS12" s="80"/>
      <c r="AT12" s="80"/>
      <c r="AU12" s="86"/>
      <c r="AV12" s="84"/>
      <c r="AW12" s="68">
        <f t="shared" si="1"/>
        <v>34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13">
        <f t="shared" si="2"/>
        <v>68</v>
      </c>
    </row>
    <row r="13" spans="1:59" ht="15">
      <c r="A13" s="228"/>
      <c r="B13" s="199"/>
      <c r="C13" s="199"/>
      <c r="D13" s="11" t="s">
        <v>24</v>
      </c>
      <c r="E13" s="116">
        <v>2</v>
      </c>
      <c r="F13" s="116">
        <v>2</v>
      </c>
      <c r="G13" s="116">
        <v>2</v>
      </c>
      <c r="H13" s="116">
        <v>2</v>
      </c>
      <c r="I13" s="116">
        <v>2</v>
      </c>
      <c r="J13" s="116">
        <v>2</v>
      </c>
      <c r="K13" s="116">
        <v>2</v>
      </c>
      <c r="L13" s="116">
        <v>2</v>
      </c>
      <c r="M13" s="116">
        <v>2</v>
      </c>
      <c r="N13" s="116">
        <v>2</v>
      </c>
      <c r="O13" s="116">
        <v>2</v>
      </c>
      <c r="P13" s="116">
        <v>2</v>
      </c>
      <c r="Q13" s="116">
        <v>2</v>
      </c>
      <c r="R13" s="116">
        <v>2</v>
      </c>
      <c r="S13" s="116">
        <v>2</v>
      </c>
      <c r="T13" s="116">
        <v>2</v>
      </c>
      <c r="U13" s="117">
        <v>2</v>
      </c>
      <c r="V13" s="115">
        <f t="shared" si="0"/>
        <v>34</v>
      </c>
      <c r="W13" s="25"/>
      <c r="X13" s="26"/>
      <c r="Y13" s="116">
        <v>2</v>
      </c>
      <c r="Z13" s="116">
        <v>2</v>
      </c>
      <c r="AA13" s="116">
        <v>2</v>
      </c>
      <c r="AB13" s="116"/>
      <c r="AC13" s="116">
        <v>2</v>
      </c>
      <c r="AD13" s="116">
        <v>2</v>
      </c>
      <c r="AE13" s="116">
        <v>2</v>
      </c>
      <c r="AF13" s="116">
        <v>2</v>
      </c>
      <c r="AG13" s="116">
        <v>2</v>
      </c>
      <c r="AH13" s="116"/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/>
      <c r="AP13" s="116">
        <v>2</v>
      </c>
      <c r="AQ13" s="116">
        <v>4</v>
      </c>
      <c r="AR13" s="116"/>
      <c r="AS13" s="116"/>
      <c r="AT13" s="116"/>
      <c r="AU13" s="119"/>
      <c r="AV13" s="120"/>
      <c r="AW13" s="121">
        <f t="shared" si="1"/>
        <v>34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13">
        <f t="shared" si="2"/>
        <v>68</v>
      </c>
    </row>
    <row r="14" spans="1:59" ht="15">
      <c r="A14" s="228"/>
      <c r="B14" s="200" t="s">
        <v>97</v>
      </c>
      <c r="C14" s="211" t="s">
        <v>98</v>
      </c>
      <c r="D14" s="1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7"/>
      <c r="U14" s="80"/>
      <c r="V14" s="69"/>
      <c r="W14" s="25"/>
      <c r="X14" s="25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4"/>
      <c r="AV14" s="84"/>
      <c r="AW14" s="68">
        <f t="shared" si="1"/>
        <v>0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13">
        <f t="shared" si="2"/>
        <v>0</v>
      </c>
    </row>
    <row r="15" spans="1:59" ht="15">
      <c r="A15" s="228"/>
      <c r="B15" s="200"/>
      <c r="C15" s="200"/>
      <c r="D15" s="11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80"/>
      <c r="V15" s="69"/>
      <c r="W15" s="25"/>
      <c r="X15" s="26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84"/>
      <c r="AV15" s="84"/>
      <c r="AW15" s="68"/>
      <c r="AX15" s="28"/>
      <c r="AY15" s="28"/>
      <c r="AZ15" s="28"/>
      <c r="BA15" s="28"/>
      <c r="BB15" s="28"/>
      <c r="BC15" s="28"/>
      <c r="BD15" s="28"/>
      <c r="BE15" s="28"/>
      <c r="BF15" s="28"/>
      <c r="BG15" s="13">
        <f t="shared" si="2"/>
        <v>0</v>
      </c>
    </row>
    <row r="16" spans="1:59" ht="15">
      <c r="A16" s="228"/>
      <c r="B16" s="199" t="s">
        <v>37</v>
      </c>
      <c r="C16" s="199" t="s">
        <v>99</v>
      </c>
      <c r="D16" s="11" t="s">
        <v>30</v>
      </c>
      <c r="E16" s="79">
        <v>4</v>
      </c>
      <c r="F16" s="79">
        <v>4</v>
      </c>
      <c r="G16" s="79">
        <v>4</v>
      </c>
      <c r="H16" s="79">
        <v>4</v>
      </c>
      <c r="I16" s="79">
        <v>4</v>
      </c>
      <c r="J16" s="79">
        <v>4</v>
      </c>
      <c r="K16" s="79">
        <v>4</v>
      </c>
      <c r="L16" s="79">
        <v>4</v>
      </c>
      <c r="M16" s="79">
        <v>4</v>
      </c>
      <c r="N16" s="79">
        <v>4</v>
      </c>
      <c r="O16" s="79">
        <v>6</v>
      </c>
      <c r="P16" s="79">
        <v>6</v>
      </c>
      <c r="Q16" s="79">
        <v>4</v>
      </c>
      <c r="R16" s="79">
        <v>4</v>
      </c>
      <c r="S16" s="79">
        <v>4</v>
      </c>
      <c r="T16" s="77">
        <v>4</v>
      </c>
      <c r="U16" s="88"/>
      <c r="V16" s="69">
        <f>SUM(E16:U16)</f>
        <v>68</v>
      </c>
      <c r="W16" s="25"/>
      <c r="X16" s="25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1"/>
      <c r="AQ16" s="80"/>
      <c r="AR16" s="80"/>
      <c r="AS16" s="80"/>
      <c r="AT16" s="80"/>
      <c r="AU16" s="84"/>
      <c r="AV16" s="84"/>
      <c r="AW16" s="68">
        <f>SUM(Y16:AV16)</f>
        <v>0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13">
        <f t="shared" si="2"/>
        <v>68</v>
      </c>
    </row>
    <row r="17" spans="1:59" ht="15">
      <c r="A17" s="228"/>
      <c r="B17" s="199"/>
      <c r="C17" s="199"/>
      <c r="D17" s="11" t="s">
        <v>24</v>
      </c>
      <c r="E17" s="116">
        <v>2</v>
      </c>
      <c r="F17" s="116">
        <v>2</v>
      </c>
      <c r="G17" s="116">
        <v>2</v>
      </c>
      <c r="H17" s="116">
        <v>2</v>
      </c>
      <c r="I17" s="116">
        <v>2</v>
      </c>
      <c r="J17" s="116">
        <v>2</v>
      </c>
      <c r="K17" s="116">
        <v>2</v>
      </c>
      <c r="L17" s="116">
        <v>2</v>
      </c>
      <c r="M17" s="116">
        <v>2</v>
      </c>
      <c r="N17" s="116">
        <v>2</v>
      </c>
      <c r="O17" s="116">
        <v>3</v>
      </c>
      <c r="P17" s="116">
        <v>3</v>
      </c>
      <c r="Q17" s="116">
        <v>2</v>
      </c>
      <c r="R17" s="116">
        <v>2</v>
      </c>
      <c r="S17" s="116">
        <v>2</v>
      </c>
      <c r="T17" s="116">
        <v>2</v>
      </c>
      <c r="U17" s="117"/>
      <c r="V17" s="115">
        <f>SUM(E17:U17)</f>
        <v>34</v>
      </c>
      <c r="W17" s="25"/>
      <c r="X17" s="26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84"/>
      <c r="AV17" s="84"/>
      <c r="AW17" s="68"/>
      <c r="AX17" s="28"/>
      <c r="AY17" s="28"/>
      <c r="AZ17" s="28"/>
      <c r="BA17" s="28"/>
      <c r="BB17" s="28"/>
      <c r="BC17" s="28"/>
      <c r="BD17" s="28"/>
      <c r="BE17" s="28"/>
      <c r="BF17" s="28"/>
      <c r="BG17" s="13">
        <f t="shared" si="2"/>
        <v>34</v>
      </c>
    </row>
    <row r="18" spans="1:59" ht="15">
      <c r="A18" s="228"/>
      <c r="B18" s="196" t="s">
        <v>141</v>
      </c>
      <c r="C18" s="214" t="s">
        <v>142</v>
      </c>
      <c r="D18" s="11" t="s">
        <v>30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  <c r="V18" s="115"/>
      <c r="W18" s="25"/>
      <c r="X18" s="26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84"/>
      <c r="AV18" s="84"/>
      <c r="AW18" s="68">
        <f>SUM(Y18:AV18)</f>
        <v>0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13">
        <f t="shared" si="2"/>
        <v>0</v>
      </c>
    </row>
    <row r="19" spans="1:59" ht="15">
      <c r="A19" s="228"/>
      <c r="B19" s="197"/>
      <c r="C19" s="197"/>
      <c r="D19" s="11" t="s">
        <v>24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  <c r="V19" s="115"/>
      <c r="W19" s="25"/>
      <c r="X19" s="2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20"/>
      <c r="AV19" s="120"/>
      <c r="AW19" s="121">
        <f>SUM(Y19:AV19)</f>
        <v>0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13">
        <f t="shared" si="2"/>
        <v>0</v>
      </c>
    </row>
    <row r="20" spans="1:59" ht="15">
      <c r="A20" s="228"/>
      <c r="B20" s="196" t="s">
        <v>140</v>
      </c>
      <c r="C20" s="196" t="s">
        <v>132</v>
      </c>
      <c r="D20" s="11" t="s">
        <v>30</v>
      </c>
      <c r="E20" s="77">
        <v>2</v>
      </c>
      <c r="F20" s="77">
        <v>2</v>
      </c>
      <c r="G20" s="77">
        <v>2</v>
      </c>
      <c r="H20" s="77">
        <v>2</v>
      </c>
      <c r="I20" s="77">
        <v>2</v>
      </c>
      <c r="J20" s="77">
        <v>2</v>
      </c>
      <c r="K20" s="77">
        <v>2</v>
      </c>
      <c r="L20" s="77">
        <v>2</v>
      </c>
      <c r="M20" s="77">
        <v>2</v>
      </c>
      <c r="N20" s="77">
        <v>2</v>
      </c>
      <c r="O20" s="77">
        <v>2</v>
      </c>
      <c r="P20" s="77">
        <v>2</v>
      </c>
      <c r="Q20" s="77">
        <v>2</v>
      </c>
      <c r="R20" s="77">
        <v>2</v>
      </c>
      <c r="S20" s="77">
        <v>2</v>
      </c>
      <c r="T20" s="77">
        <v>2</v>
      </c>
      <c r="U20" s="80">
        <v>2</v>
      </c>
      <c r="V20" s="69">
        <f>SUM(E20:U20)</f>
        <v>34</v>
      </c>
      <c r="W20" s="25"/>
      <c r="X20" s="26"/>
      <c r="Y20" s="78">
        <v>4</v>
      </c>
      <c r="Z20" s="78">
        <v>2</v>
      </c>
      <c r="AA20" s="78">
        <v>2</v>
      </c>
      <c r="AB20" s="78">
        <v>2</v>
      </c>
      <c r="AC20" s="78">
        <v>2</v>
      </c>
      <c r="AD20" s="78">
        <v>2</v>
      </c>
      <c r="AE20" s="78">
        <v>2</v>
      </c>
      <c r="AF20" s="78">
        <v>2</v>
      </c>
      <c r="AG20" s="78">
        <v>2</v>
      </c>
      <c r="AH20" s="78">
        <v>2</v>
      </c>
      <c r="AI20" s="78">
        <v>2</v>
      </c>
      <c r="AJ20" s="78">
        <v>2</v>
      </c>
      <c r="AK20" s="78">
        <v>2</v>
      </c>
      <c r="AL20" s="78">
        <v>2</v>
      </c>
      <c r="AM20" s="78">
        <v>2</v>
      </c>
      <c r="AN20" s="78">
        <v>2</v>
      </c>
      <c r="AO20" s="93">
        <v>2</v>
      </c>
      <c r="AP20" s="78"/>
      <c r="AQ20" s="78"/>
      <c r="AR20" s="78"/>
      <c r="AS20" s="78"/>
      <c r="AT20" s="78"/>
      <c r="AU20" s="84"/>
      <c r="AV20" s="84"/>
      <c r="AW20" s="68">
        <f>SUM(Y20:AV20)</f>
        <v>36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13">
        <f t="shared" si="2"/>
        <v>70</v>
      </c>
    </row>
    <row r="21" spans="1:59" ht="15">
      <c r="A21" s="228"/>
      <c r="B21" s="197"/>
      <c r="C21" s="197"/>
      <c r="D21" s="11" t="s">
        <v>24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>
        <v>1</v>
      </c>
      <c r="K21" s="116">
        <v>1</v>
      </c>
      <c r="L21" s="116">
        <v>1</v>
      </c>
      <c r="M21" s="116">
        <v>1</v>
      </c>
      <c r="N21" s="116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7">
        <v>1</v>
      </c>
      <c r="V21" s="115">
        <f>SUM(E21:U21)</f>
        <v>17</v>
      </c>
      <c r="W21" s="25"/>
      <c r="X21" s="26"/>
      <c r="Y21" s="116">
        <v>2</v>
      </c>
      <c r="Z21" s="116">
        <v>1</v>
      </c>
      <c r="AA21" s="116">
        <v>1</v>
      </c>
      <c r="AB21" s="116">
        <v>1</v>
      </c>
      <c r="AC21" s="116">
        <v>1</v>
      </c>
      <c r="AD21" s="116">
        <v>1</v>
      </c>
      <c r="AE21" s="116">
        <v>1</v>
      </c>
      <c r="AF21" s="116">
        <v>1</v>
      </c>
      <c r="AG21" s="116">
        <v>1</v>
      </c>
      <c r="AH21" s="116">
        <v>1</v>
      </c>
      <c r="AI21" s="116">
        <v>1</v>
      </c>
      <c r="AJ21" s="116">
        <v>1</v>
      </c>
      <c r="AK21" s="116">
        <v>1</v>
      </c>
      <c r="AL21" s="116">
        <v>1</v>
      </c>
      <c r="AM21" s="116">
        <v>1</v>
      </c>
      <c r="AN21" s="116">
        <v>1</v>
      </c>
      <c r="AO21" s="116">
        <v>1</v>
      </c>
      <c r="AP21" s="116"/>
      <c r="AQ21" s="116"/>
      <c r="AR21" s="116"/>
      <c r="AS21" s="116"/>
      <c r="AT21" s="116"/>
      <c r="AU21" s="120"/>
      <c r="AV21" s="120"/>
      <c r="AW21" s="121">
        <f>SUM(Y21:AV21)</f>
        <v>18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13">
        <f t="shared" si="2"/>
        <v>35</v>
      </c>
    </row>
    <row r="22" spans="1:59" ht="15">
      <c r="A22" s="228"/>
      <c r="B22" s="216" t="s">
        <v>100</v>
      </c>
      <c r="C22" s="216" t="s">
        <v>101</v>
      </c>
      <c r="D22" s="1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80"/>
      <c r="V22" s="69"/>
      <c r="W22" s="25"/>
      <c r="X22" s="26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84"/>
      <c r="AV22" s="84"/>
      <c r="AW22" s="68"/>
      <c r="AX22" s="28"/>
      <c r="AY22" s="28"/>
      <c r="AZ22" s="28"/>
      <c r="BA22" s="28"/>
      <c r="BB22" s="28"/>
      <c r="BC22" s="28"/>
      <c r="BD22" s="28"/>
      <c r="BE22" s="28"/>
      <c r="BF22" s="28"/>
      <c r="BG22" s="13">
        <f t="shared" si="2"/>
        <v>0</v>
      </c>
    </row>
    <row r="23" spans="1:59" ht="15">
      <c r="A23" s="228"/>
      <c r="B23" s="217"/>
      <c r="C23" s="217"/>
      <c r="D23" s="11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80"/>
      <c r="V23" s="69"/>
      <c r="W23" s="25"/>
      <c r="X23" s="26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84"/>
      <c r="AV23" s="84"/>
      <c r="AW23" s="68"/>
      <c r="AX23" s="28"/>
      <c r="AY23" s="28"/>
      <c r="AZ23" s="28"/>
      <c r="BA23" s="28"/>
      <c r="BB23" s="28"/>
      <c r="BC23" s="28"/>
      <c r="BD23" s="28"/>
      <c r="BE23" s="28"/>
      <c r="BF23" s="28"/>
      <c r="BG23" s="13">
        <f t="shared" si="2"/>
        <v>0</v>
      </c>
    </row>
    <row r="24" spans="1:59" ht="15">
      <c r="A24" s="228"/>
      <c r="B24" s="200" t="s">
        <v>43</v>
      </c>
      <c r="C24" s="211" t="s">
        <v>102</v>
      </c>
      <c r="D24" s="11" t="s">
        <v>30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1"/>
      <c r="Q24" s="81"/>
      <c r="R24" s="77"/>
      <c r="S24" s="77"/>
      <c r="T24" s="77"/>
      <c r="U24" s="80"/>
      <c r="V24" s="69"/>
      <c r="W24" s="25"/>
      <c r="X24" s="26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84"/>
      <c r="AV24" s="84"/>
      <c r="AW24" s="68">
        <f>SUM(Y24:AV24)</f>
        <v>0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13">
        <f t="shared" si="2"/>
        <v>0</v>
      </c>
    </row>
    <row r="25" spans="1:59" ht="15">
      <c r="A25" s="228"/>
      <c r="B25" s="200"/>
      <c r="C25" s="200"/>
      <c r="D25" s="11" t="s">
        <v>24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0"/>
      <c r="V25" s="69"/>
      <c r="W25" s="25"/>
      <c r="X25" s="26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84"/>
      <c r="AV25" s="84"/>
      <c r="AW25" s="68"/>
      <c r="AX25" s="28"/>
      <c r="AY25" s="28"/>
      <c r="AZ25" s="28"/>
      <c r="BA25" s="28"/>
      <c r="BB25" s="28"/>
      <c r="BC25" s="28"/>
      <c r="BD25" s="28"/>
      <c r="BE25" s="28"/>
      <c r="BF25" s="28"/>
      <c r="BG25" s="13">
        <f t="shared" si="2"/>
        <v>0</v>
      </c>
    </row>
    <row r="26" spans="1:59" ht="25.5" customHeight="1">
      <c r="A26" s="228"/>
      <c r="B26" s="196" t="s">
        <v>38</v>
      </c>
      <c r="C26" s="214" t="s">
        <v>133</v>
      </c>
      <c r="D26" s="11" t="s">
        <v>30</v>
      </c>
      <c r="E26" s="77">
        <v>2</v>
      </c>
      <c r="F26" s="77">
        <v>2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2</v>
      </c>
      <c r="S26" s="77">
        <v>2</v>
      </c>
      <c r="T26" s="77">
        <v>2</v>
      </c>
      <c r="U26" s="80">
        <v>2</v>
      </c>
      <c r="V26" s="69">
        <f aca="true" t="shared" si="3" ref="V26:V35">SUM(E26:U26)</f>
        <v>34</v>
      </c>
      <c r="W26" s="25"/>
      <c r="X26" s="26"/>
      <c r="Y26" s="78">
        <v>2</v>
      </c>
      <c r="Z26" s="87">
        <v>2</v>
      </c>
      <c r="AA26" s="78">
        <v>2</v>
      </c>
      <c r="AB26" s="78">
        <v>2</v>
      </c>
      <c r="AC26" s="78">
        <v>2</v>
      </c>
      <c r="AD26" s="78">
        <v>2</v>
      </c>
      <c r="AE26" s="78">
        <v>2</v>
      </c>
      <c r="AF26" s="78">
        <v>2</v>
      </c>
      <c r="AG26" s="78">
        <v>2</v>
      </c>
      <c r="AH26" s="78">
        <v>2</v>
      </c>
      <c r="AI26" s="78">
        <v>2</v>
      </c>
      <c r="AJ26" s="78">
        <v>2</v>
      </c>
      <c r="AK26" s="78">
        <v>2</v>
      </c>
      <c r="AL26" s="78">
        <v>2</v>
      </c>
      <c r="AM26" s="78">
        <v>2</v>
      </c>
      <c r="AN26" s="78">
        <v>2</v>
      </c>
      <c r="AO26" s="78">
        <v>2</v>
      </c>
      <c r="AP26" s="78">
        <v>2</v>
      </c>
      <c r="AQ26" s="78">
        <v>4</v>
      </c>
      <c r="AR26" s="78"/>
      <c r="AS26" s="78"/>
      <c r="AT26" s="78"/>
      <c r="AU26" s="84"/>
      <c r="AV26" s="84"/>
      <c r="AW26" s="68">
        <f aca="true" t="shared" si="4" ref="AW26:AW31">SUM(Y26:AV26)</f>
        <v>40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13">
        <f t="shared" si="2"/>
        <v>74</v>
      </c>
    </row>
    <row r="27" spans="1:59" ht="24" customHeight="1">
      <c r="A27" s="228"/>
      <c r="B27" s="197"/>
      <c r="C27" s="197"/>
      <c r="D27" s="11" t="s">
        <v>24</v>
      </c>
      <c r="E27" s="116">
        <v>1</v>
      </c>
      <c r="F27" s="116">
        <v>1</v>
      </c>
      <c r="G27" s="116">
        <v>1</v>
      </c>
      <c r="H27" s="116">
        <v>1</v>
      </c>
      <c r="I27" s="116">
        <v>1</v>
      </c>
      <c r="J27" s="116">
        <v>1</v>
      </c>
      <c r="K27" s="116">
        <v>1</v>
      </c>
      <c r="L27" s="116">
        <v>1</v>
      </c>
      <c r="M27" s="116">
        <v>1</v>
      </c>
      <c r="N27" s="116">
        <v>1</v>
      </c>
      <c r="O27" s="116">
        <v>1</v>
      </c>
      <c r="P27" s="116">
        <v>1</v>
      </c>
      <c r="Q27" s="116">
        <v>1</v>
      </c>
      <c r="R27" s="116">
        <v>1</v>
      </c>
      <c r="S27" s="116">
        <v>1</v>
      </c>
      <c r="T27" s="116">
        <v>1</v>
      </c>
      <c r="U27" s="117">
        <v>1</v>
      </c>
      <c r="V27" s="115">
        <f t="shared" si="3"/>
        <v>17</v>
      </c>
      <c r="W27" s="25"/>
      <c r="X27" s="26"/>
      <c r="Y27" s="116">
        <v>1</v>
      </c>
      <c r="Z27" s="122">
        <v>1</v>
      </c>
      <c r="AA27" s="116">
        <v>1</v>
      </c>
      <c r="AB27" s="116">
        <v>1</v>
      </c>
      <c r="AC27" s="116">
        <v>1</v>
      </c>
      <c r="AD27" s="116">
        <v>1</v>
      </c>
      <c r="AE27" s="116">
        <v>1</v>
      </c>
      <c r="AF27" s="116">
        <v>1</v>
      </c>
      <c r="AG27" s="116">
        <v>1</v>
      </c>
      <c r="AH27" s="116">
        <v>1</v>
      </c>
      <c r="AI27" s="116">
        <v>1</v>
      </c>
      <c r="AJ27" s="116">
        <v>1</v>
      </c>
      <c r="AK27" s="116">
        <v>1</v>
      </c>
      <c r="AL27" s="116">
        <v>1</v>
      </c>
      <c r="AM27" s="116">
        <v>1</v>
      </c>
      <c r="AN27" s="116">
        <v>1</v>
      </c>
      <c r="AO27" s="116">
        <v>1</v>
      </c>
      <c r="AP27" s="116">
        <v>1</v>
      </c>
      <c r="AQ27" s="116">
        <v>2</v>
      </c>
      <c r="AR27" s="116"/>
      <c r="AS27" s="116"/>
      <c r="AT27" s="116"/>
      <c r="AU27" s="120"/>
      <c r="AV27" s="120"/>
      <c r="AW27" s="121">
        <f t="shared" si="4"/>
        <v>20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13">
        <f t="shared" si="2"/>
        <v>37</v>
      </c>
    </row>
    <row r="28" spans="1:59" ht="24" customHeight="1">
      <c r="A28" s="228"/>
      <c r="B28" s="196" t="s">
        <v>39</v>
      </c>
      <c r="C28" s="196" t="s">
        <v>134</v>
      </c>
      <c r="D28" s="31" t="s">
        <v>30</v>
      </c>
      <c r="E28" s="78">
        <v>4</v>
      </c>
      <c r="F28" s="78">
        <v>2</v>
      </c>
      <c r="G28" s="78">
        <v>2</v>
      </c>
      <c r="H28" s="78">
        <v>2</v>
      </c>
      <c r="I28" s="78">
        <v>2</v>
      </c>
      <c r="J28" s="78">
        <v>2</v>
      </c>
      <c r="K28" s="78">
        <v>2</v>
      </c>
      <c r="L28" s="78">
        <v>2</v>
      </c>
      <c r="M28" s="78">
        <v>2</v>
      </c>
      <c r="N28" s="78">
        <v>2</v>
      </c>
      <c r="O28" s="78">
        <v>2</v>
      </c>
      <c r="P28" s="78">
        <v>2</v>
      </c>
      <c r="Q28" s="78">
        <v>2</v>
      </c>
      <c r="R28" s="78">
        <v>2</v>
      </c>
      <c r="S28" s="78">
        <v>2</v>
      </c>
      <c r="T28" s="78">
        <v>2</v>
      </c>
      <c r="U28" s="80">
        <v>2</v>
      </c>
      <c r="V28" s="69">
        <f t="shared" si="3"/>
        <v>36</v>
      </c>
      <c r="W28" s="25"/>
      <c r="X28" s="26"/>
      <c r="Y28" s="78"/>
      <c r="Z28" s="81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82"/>
      <c r="AP28" s="78"/>
      <c r="AQ28" s="78"/>
      <c r="AR28" s="78"/>
      <c r="AS28" s="78"/>
      <c r="AT28" s="78"/>
      <c r="AU28" s="84"/>
      <c r="AV28" s="84"/>
      <c r="AW28" s="68">
        <f t="shared" si="4"/>
        <v>0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13">
        <f t="shared" si="2"/>
        <v>36</v>
      </c>
    </row>
    <row r="29" spans="1:59" ht="18.75" customHeight="1">
      <c r="A29" s="228"/>
      <c r="B29" s="197"/>
      <c r="C29" s="197"/>
      <c r="D29" s="54" t="s">
        <v>109</v>
      </c>
      <c r="E29" s="116">
        <v>2</v>
      </c>
      <c r="F29" s="116">
        <v>1</v>
      </c>
      <c r="G29" s="116">
        <v>1</v>
      </c>
      <c r="H29" s="116">
        <v>1</v>
      </c>
      <c r="I29" s="116">
        <v>1</v>
      </c>
      <c r="J29" s="116">
        <v>1</v>
      </c>
      <c r="K29" s="116">
        <v>1</v>
      </c>
      <c r="L29" s="116">
        <v>1</v>
      </c>
      <c r="M29" s="116">
        <v>1</v>
      </c>
      <c r="N29" s="116">
        <v>1</v>
      </c>
      <c r="O29" s="116">
        <v>1</v>
      </c>
      <c r="P29" s="116">
        <v>1</v>
      </c>
      <c r="Q29" s="116">
        <v>1</v>
      </c>
      <c r="R29" s="116">
        <v>1</v>
      </c>
      <c r="S29" s="116">
        <v>1</v>
      </c>
      <c r="T29" s="116">
        <v>1</v>
      </c>
      <c r="U29" s="117">
        <v>1</v>
      </c>
      <c r="V29" s="115">
        <f t="shared" si="3"/>
        <v>18</v>
      </c>
      <c r="W29" s="25"/>
      <c r="X29" s="2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20"/>
      <c r="AV29" s="120"/>
      <c r="AW29" s="121">
        <f t="shared" si="4"/>
        <v>0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13">
        <f t="shared" si="2"/>
        <v>18</v>
      </c>
    </row>
    <row r="30" spans="1:59" ht="27.75" customHeight="1">
      <c r="A30" s="228"/>
      <c r="B30" s="196" t="s">
        <v>45</v>
      </c>
      <c r="C30" s="214"/>
      <c r="D30" s="241" t="s">
        <v>47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80"/>
      <c r="V30" s="69">
        <f t="shared" si="3"/>
        <v>0</v>
      </c>
      <c r="W30" s="25"/>
      <c r="X30" s="26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82"/>
      <c r="AP30" s="78"/>
      <c r="AQ30" s="78"/>
      <c r="AR30" s="78"/>
      <c r="AS30" s="78"/>
      <c r="AT30" s="78"/>
      <c r="AU30" s="84"/>
      <c r="AV30" s="84"/>
      <c r="AW30" s="68">
        <f t="shared" si="4"/>
        <v>0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13">
        <f t="shared" si="2"/>
        <v>0</v>
      </c>
    </row>
    <row r="31" spans="1:59" ht="21" customHeight="1">
      <c r="A31" s="228"/>
      <c r="B31" s="197"/>
      <c r="C31" s="215"/>
      <c r="D31" s="242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  <c r="R31" s="116"/>
      <c r="S31" s="116"/>
      <c r="T31" s="116"/>
      <c r="U31" s="117"/>
      <c r="V31" s="115">
        <f t="shared" si="3"/>
        <v>0</v>
      </c>
      <c r="W31" s="25"/>
      <c r="X31" s="2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20"/>
      <c r="AV31" s="120"/>
      <c r="AW31" s="121">
        <f t="shared" si="4"/>
        <v>0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13">
        <f t="shared" si="2"/>
        <v>0</v>
      </c>
    </row>
    <row r="32" spans="1:59" ht="24.75" customHeight="1">
      <c r="A32" s="228"/>
      <c r="B32" s="199" t="s">
        <v>40</v>
      </c>
      <c r="C32" s="244"/>
      <c r="D32" s="241" t="s">
        <v>47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88"/>
      <c r="V32" s="69">
        <f t="shared" si="3"/>
        <v>0</v>
      </c>
      <c r="W32" s="25"/>
      <c r="X32" s="26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84"/>
      <c r="AV32" s="84"/>
      <c r="AW32" s="68"/>
      <c r="AX32" s="28"/>
      <c r="AY32" s="28"/>
      <c r="AZ32" s="28"/>
      <c r="BA32" s="28"/>
      <c r="BB32" s="28"/>
      <c r="BC32" s="28"/>
      <c r="BD32" s="28"/>
      <c r="BE32" s="28"/>
      <c r="BF32" s="28"/>
      <c r="BG32" s="13">
        <f t="shared" si="2"/>
        <v>0</v>
      </c>
    </row>
    <row r="33" spans="1:59" ht="22.5" customHeight="1">
      <c r="A33" s="228"/>
      <c r="B33" s="199"/>
      <c r="C33" s="244"/>
      <c r="D33" s="221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7"/>
      <c r="V33" s="115">
        <f t="shared" si="3"/>
        <v>0</v>
      </c>
      <c r="W33" s="25"/>
      <c r="X33" s="26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84"/>
      <c r="AV33" s="84"/>
      <c r="AW33" s="68"/>
      <c r="AX33" s="28"/>
      <c r="AY33" s="28"/>
      <c r="AZ33" s="28"/>
      <c r="BA33" s="28"/>
      <c r="BB33" s="28"/>
      <c r="BC33" s="28"/>
      <c r="BD33" s="28"/>
      <c r="BE33" s="28"/>
      <c r="BF33" s="28"/>
      <c r="BG33" s="13">
        <f t="shared" si="2"/>
        <v>0</v>
      </c>
    </row>
    <row r="34" spans="1:59" ht="24.75" customHeight="1">
      <c r="A34" s="228"/>
      <c r="B34" s="196" t="s">
        <v>41</v>
      </c>
      <c r="C34" s="214"/>
      <c r="D34" s="11" t="s">
        <v>30</v>
      </c>
      <c r="E34" s="77"/>
      <c r="F34" s="77"/>
      <c r="G34" s="77"/>
      <c r="H34" s="77"/>
      <c r="I34" s="77"/>
      <c r="J34" s="77"/>
      <c r="K34" s="81"/>
      <c r="L34" s="77"/>
      <c r="M34" s="77"/>
      <c r="N34" s="77"/>
      <c r="O34" s="77"/>
      <c r="P34" s="77"/>
      <c r="Q34" s="77"/>
      <c r="R34" s="77"/>
      <c r="S34" s="77"/>
      <c r="T34" s="77"/>
      <c r="U34" s="80"/>
      <c r="V34" s="69">
        <f t="shared" si="3"/>
        <v>0</v>
      </c>
      <c r="W34" s="25"/>
      <c r="X34" s="26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84"/>
      <c r="AV34" s="84"/>
      <c r="AW34" s="68">
        <f>SUM(Y34:AV34)</f>
        <v>0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13">
        <f t="shared" si="2"/>
        <v>0</v>
      </c>
    </row>
    <row r="35" spans="1:59" ht="24.75" customHeight="1">
      <c r="A35" s="228"/>
      <c r="B35" s="197"/>
      <c r="C35" s="215"/>
      <c r="D35" s="11" t="s">
        <v>24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115">
        <f t="shared" si="3"/>
        <v>0</v>
      </c>
      <c r="W35" s="25"/>
      <c r="X35" s="26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84"/>
      <c r="AV35" s="84"/>
      <c r="AW35" s="68"/>
      <c r="AX35" s="28"/>
      <c r="AY35" s="28"/>
      <c r="AZ35" s="28"/>
      <c r="BA35" s="28"/>
      <c r="BB35" s="28"/>
      <c r="BC35" s="28"/>
      <c r="BD35" s="28"/>
      <c r="BE35" s="28"/>
      <c r="BF35" s="28"/>
      <c r="BG35" s="13">
        <f t="shared" si="2"/>
        <v>0</v>
      </c>
    </row>
    <row r="36" spans="1:59" ht="24.75" customHeight="1">
      <c r="A36" s="228"/>
      <c r="B36" s="196" t="s">
        <v>42</v>
      </c>
      <c r="C36" s="214" t="s">
        <v>103</v>
      </c>
      <c r="D36" s="11" t="s">
        <v>30</v>
      </c>
      <c r="E36" s="77">
        <v>2</v>
      </c>
      <c r="F36" s="77">
        <v>2</v>
      </c>
      <c r="G36" s="77">
        <v>2</v>
      </c>
      <c r="H36" s="77">
        <v>2</v>
      </c>
      <c r="I36" s="77">
        <v>2</v>
      </c>
      <c r="J36" s="77">
        <v>2</v>
      </c>
      <c r="K36" s="77">
        <v>2</v>
      </c>
      <c r="L36" s="77">
        <v>2</v>
      </c>
      <c r="M36" s="77">
        <v>2</v>
      </c>
      <c r="N36" s="77">
        <v>2</v>
      </c>
      <c r="O36" s="77">
        <v>2</v>
      </c>
      <c r="P36" s="77">
        <v>2</v>
      </c>
      <c r="Q36" s="77">
        <v>2</v>
      </c>
      <c r="R36" s="77">
        <v>2</v>
      </c>
      <c r="S36" s="77">
        <v>2</v>
      </c>
      <c r="T36" s="77">
        <v>2</v>
      </c>
      <c r="U36" s="80">
        <v>2</v>
      </c>
      <c r="V36" s="69">
        <f>SUM(E36:U36)</f>
        <v>34</v>
      </c>
      <c r="W36" s="25"/>
      <c r="X36" s="26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84"/>
      <c r="AV36" s="84"/>
      <c r="AW36" s="68">
        <f>SUM(Y36:AV36)</f>
        <v>0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13">
        <f t="shared" si="2"/>
        <v>34</v>
      </c>
    </row>
    <row r="37" spans="1:59" ht="22.5" customHeight="1">
      <c r="A37" s="228"/>
      <c r="B37" s="197"/>
      <c r="C37" s="215"/>
      <c r="D37" s="11" t="s">
        <v>24</v>
      </c>
      <c r="E37" s="116">
        <v>1</v>
      </c>
      <c r="F37" s="116">
        <v>1</v>
      </c>
      <c r="G37" s="116">
        <v>1</v>
      </c>
      <c r="H37" s="116">
        <v>1</v>
      </c>
      <c r="I37" s="116">
        <v>1</v>
      </c>
      <c r="J37" s="116">
        <v>1</v>
      </c>
      <c r="K37" s="116">
        <v>1</v>
      </c>
      <c r="L37" s="116">
        <v>1</v>
      </c>
      <c r="M37" s="116">
        <v>1</v>
      </c>
      <c r="N37" s="116">
        <v>1</v>
      </c>
      <c r="O37" s="116">
        <v>1</v>
      </c>
      <c r="P37" s="116">
        <v>1</v>
      </c>
      <c r="Q37" s="116">
        <v>1</v>
      </c>
      <c r="R37" s="116">
        <v>1</v>
      </c>
      <c r="S37" s="116">
        <v>1</v>
      </c>
      <c r="T37" s="116">
        <v>1</v>
      </c>
      <c r="U37" s="117">
        <v>1</v>
      </c>
      <c r="V37" s="115">
        <f>SUM(E37:U37)</f>
        <v>17</v>
      </c>
      <c r="W37" s="25"/>
      <c r="X37" s="2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20"/>
      <c r="AV37" s="120"/>
      <c r="AW37" s="121">
        <f>SUM(Y37:AV37)</f>
        <v>0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13">
        <f t="shared" si="2"/>
        <v>17</v>
      </c>
    </row>
    <row r="38" spans="1:59" ht="35.25" customHeight="1">
      <c r="A38" s="228"/>
      <c r="B38" s="216" t="s">
        <v>104</v>
      </c>
      <c r="C38" s="218" t="s">
        <v>136</v>
      </c>
      <c r="D38" s="11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77"/>
      <c r="R38" s="77"/>
      <c r="S38" s="77"/>
      <c r="T38" s="77"/>
      <c r="U38" s="80"/>
      <c r="V38" s="69"/>
      <c r="W38" s="25"/>
      <c r="X38" s="26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240"/>
      <c r="AP38" s="78"/>
      <c r="AQ38" s="78"/>
      <c r="AR38" s="78"/>
      <c r="AS38" s="78"/>
      <c r="AT38" s="78"/>
      <c r="AU38" s="84"/>
      <c r="AV38" s="84"/>
      <c r="AW38" s="68"/>
      <c r="AX38" s="28"/>
      <c r="AY38" s="28"/>
      <c r="AZ38" s="28"/>
      <c r="BA38" s="28"/>
      <c r="BB38" s="28"/>
      <c r="BC38" s="28"/>
      <c r="BD38" s="28"/>
      <c r="BE38" s="28"/>
      <c r="BF38" s="28"/>
      <c r="BG38" s="13">
        <f t="shared" si="2"/>
        <v>0</v>
      </c>
    </row>
    <row r="39" spans="1:59" ht="43.5" customHeight="1">
      <c r="A39" s="228"/>
      <c r="B39" s="217"/>
      <c r="C39" s="219"/>
      <c r="D39" s="11"/>
      <c r="E39" s="82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83"/>
      <c r="Q39" s="77"/>
      <c r="R39" s="77"/>
      <c r="S39" s="77"/>
      <c r="T39" s="77"/>
      <c r="U39" s="80"/>
      <c r="V39" s="69"/>
      <c r="W39" s="25"/>
      <c r="X39" s="26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240"/>
      <c r="AP39" s="78"/>
      <c r="AQ39" s="78"/>
      <c r="AR39" s="78"/>
      <c r="AS39" s="78"/>
      <c r="AT39" s="78"/>
      <c r="AU39" s="84"/>
      <c r="AV39" s="84"/>
      <c r="AW39" s="68"/>
      <c r="AX39" s="28"/>
      <c r="AY39" s="28"/>
      <c r="AZ39" s="28"/>
      <c r="BA39" s="28"/>
      <c r="BB39" s="28"/>
      <c r="BC39" s="28"/>
      <c r="BD39" s="28"/>
      <c r="BE39" s="28"/>
      <c r="BF39" s="28"/>
      <c r="BG39" s="13">
        <f t="shared" si="2"/>
        <v>0</v>
      </c>
    </row>
    <row r="40" spans="1:59" ht="28.5" customHeight="1">
      <c r="A40" s="228"/>
      <c r="B40" s="196" t="s">
        <v>105</v>
      </c>
      <c r="C40" s="214" t="s">
        <v>135</v>
      </c>
      <c r="D40" s="11" t="s">
        <v>30</v>
      </c>
      <c r="E40" s="77">
        <v>2</v>
      </c>
      <c r="F40" s="77">
        <v>2</v>
      </c>
      <c r="G40" s="77">
        <v>4</v>
      </c>
      <c r="H40" s="77">
        <v>2</v>
      </c>
      <c r="I40" s="77">
        <v>2</v>
      </c>
      <c r="J40" s="77">
        <v>2</v>
      </c>
      <c r="K40" s="77">
        <v>4</v>
      </c>
      <c r="L40" s="77">
        <v>4</v>
      </c>
      <c r="M40" s="77">
        <v>2</v>
      </c>
      <c r="N40" s="77">
        <v>4</v>
      </c>
      <c r="O40" s="106">
        <v>4</v>
      </c>
      <c r="P40" s="77">
        <v>2</v>
      </c>
      <c r="Q40" s="77">
        <v>4</v>
      </c>
      <c r="R40" s="77">
        <v>4</v>
      </c>
      <c r="S40" s="77">
        <v>4</v>
      </c>
      <c r="T40" s="77">
        <v>2</v>
      </c>
      <c r="U40" s="80">
        <v>4</v>
      </c>
      <c r="V40" s="69">
        <f>SUM(E40:U40)</f>
        <v>52</v>
      </c>
      <c r="W40" s="25"/>
      <c r="X40" s="26"/>
      <c r="Y40" s="78">
        <v>6</v>
      </c>
      <c r="Z40" s="78">
        <v>6</v>
      </c>
      <c r="AA40" s="78">
        <v>6</v>
      </c>
      <c r="AB40" s="78">
        <v>8</v>
      </c>
      <c r="AC40" s="78">
        <v>8</v>
      </c>
      <c r="AD40" s="78">
        <v>8</v>
      </c>
      <c r="AE40" s="78">
        <v>8</v>
      </c>
      <c r="AF40" s="78">
        <v>8</v>
      </c>
      <c r="AG40" s="78">
        <v>8</v>
      </c>
      <c r="AH40" s="78">
        <v>8</v>
      </c>
      <c r="AI40" s="78">
        <v>8</v>
      </c>
      <c r="AJ40" s="78">
        <v>8</v>
      </c>
      <c r="AK40" s="78">
        <v>8</v>
      </c>
      <c r="AL40" s="78">
        <v>8</v>
      </c>
      <c r="AM40" s="78">
        <v>8</v>
      </c>
      <c r="AN40" s="78">
        <v>8</v>
      </c>
      <c r="AO40" s="78"/>
      <c r="AP40" s="78">
        <v>8</v>
      </c>
      <c r="AQ40" s="78">
        <v>8</v>
      </c>
      <c r="AR40" s="160"/>
      <c r="AS40" s="160"/>
      <c r="AT40" s="160"/>
      <c r="AU40" s="84"/>
      <c r="AV40" s="84"/>
      <c r="AW40" s="68">
        <f>SUM(Y40:AV40)</f>
        <v>138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13">
        <f t="shared" si="2"/>
        <v>190</v>
      </c>
    </row>
    <row r="41" spans="1:59" ht="22.5" customHeight="1">
      <c r="A41" s="228"/>
      <c r="B41" s="197"/>
      <c r="C41" s="215"/>
      <c r="D41" s="11" t="s">
        <v>24</v>
      </c>
      <c r="E41" s="116">
        <v>1</v>
      </c>
      <c r="F41" s="116">
        <v>1</v>
      </c>
      <c r="G41" s="116">
        <v>5</v>
      </c>
      <c r="H41" s="116">
        <v>1</v>
      </c>
      <c r="I41" s="116">
        <v>1</v>
      </c>
      <c r="J41" s="116">
        <v>1</v>
      </c>
      <c r="K41" s="116">
        <v>2</v>
      </c>
      <c r="L41" s="116">
        <v>2</v>
      </c>
      <c r="M41" s="116">
        <v>1</v>
      </c>
      <c r="N41" s="116">
        <v>2</v>
      </c>
      <c r="O41" s="116">
        <v>2</v>
      </c>
      <c r="P41" s="116">
        <v>1</v>
      </c>
      <c r="Q41" s="116">
        <v>2</v>
      </c>
      <c r="R41" s="116">
        <v>2</v>
      </c>
      <c r="S41" s="116">
        <v>2</v>
      </c>
      <c r="T41" s="116">
        <v>2</v>
      </c>
      <c r="U41" s="117">
        <v>3</v>
      </c>
      <c r="V41" s="115">
        <f>SUM(E41:U41)</f>
        <v>31</v>
      </c>
      <c r="W41" s="25"/>
      <c r="X41" s="26"/>
      <c r="Y41" s="116">
        <v>2</v>
      </c>
      <c r="Z41" s="116">
        <v>2</v>
      </c>
      <c r="AA41" s="116">
        <v>2</v>
      </c>
      <c r="AB41" s="116">
        <v>3</v>
      </c>
      <c r="AC41" s="116">
        <v>3</v>
      </c>
      <c r="AD41" s="116">
        <v>4</v>
      </c>
      <c r="AE41" s="116">
        <v>4</v>
      </c>
      <c r="AF41" s="116">
        <v>4</v>
      </c>
      <c r="AG41" s="116">
        <v>4</v>
      </c>
      <c r="AH41" s="116">
        <v>4</v>
      </c>
      <c r="AI41" s="116">
        <v>4</v>
      </c>
      <c r="AJ41" s="116">
        <v>4</v>
      </c>
      <c r="AK41" s="116">
        <v>4</v>
      </c>
      <c r="AL41" s="116">
        <v>4</v>
      </c>
      <c r="AM41" s="116">
        <v>4</v>
      </c>
      <c r="AN41" s="116">
        <v>4</v>
      </c>
      <c r="AO41" s="116"/>
      <c r="AP41" s="116">
        <v>4</v>
      </c>
      <c r="AQ41" s="116">
        <v>4</v>
      </c>
      <c r="AR41" s="116"/>
      <c r="AS41" s="116"/>
      <c r="AT41" s="116"/>
      <c r="AU41" s="120"/>
      <c r="AV41" s="120"/>
      <c r="AW41" s="121">
        <f>SUM(Y41:AV41)</f>
        <v>64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13">
        <f t="shared" si="2"/>
        <v>95</v>
      </c>
    </row>
    <row r="42" spans="1:59" ht="21" customHeight="1">
      <c r="A42" s="228"/>
      <c r="B42" s="133" t="s">
        <v>106</v>
      </c>
      <c r="C42" s="129" t="s">
        <v>48</v>
      </c>
      <c r="D42" s="11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80"/>
      <c r="V42" s="69"/>
      <c r="W42" s="25"/>
      <c r="X42" s="26"/>
      <c r="Y42" s="78"/>
      <c r="Z42" s="78"/>
      <c r="AA42" s="89">
        <v>6</v>
      </c>
      <c r="AB42" s="78"/>
      <c r="AC42" s="78"/>
      <c r="AD42" s="78"/>
      <c r="AE42" s="89">
        <v>6</v>
      </c>
      <c r="AF42" s="78"/>
      <c r="AG42" s="78"/>
      <c r="AH42" s="89">
        <v>6</v>
      </c>
      <c r="AI42" s="78"/>
      <c r="AJ42" s="78"/>
      <c r="AK42" s="89">
        <v>6</v>
      </c>
      <c r="AL42" s="160"/>
      <c r="AM42" s="89">
        <v>6</v>
      </c>
      <c r="AN42" s="160"/>
      <c r="AO42" s="160"/>
      <c r="AP42" s="160"/>
      <c r="AQ42" s="89">
        <v>6</v>
      </c>
      <c r="AR42" s="160"/>
      <c r="AS42" s="160"/>
      <c r="AT42" s="160"/>
      <c r="AU42" s="84"/>
      <c r="AV42" s="84"/>
      <c r="AW42" s="68">
        <f>SUM(Y42:AV42)</f>
        <v>36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13">
        <f t="shared" si="2"/>
        <v>36</v>
      </c>
    </row>
    <row r="43" spans="1:59" ht="26.25" customHeight="1">
      <c r="A43" s="228"/>
      <c r="B43" s="216" t="s">
        <v>117</v>
      </c>
      <c r="C43" s="218" t="s">
        <v>143</v>
      </c>
      <c r="D43" s="22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80"/>
      <c r="V43" s="69"/>
      <c r="W43" s="25"/>
      <c r="X43" s="26"/>
      <c r="Y43" s="160"/>
      <c r="Z43" s="83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84"/>
      <c r="AV43" s="84"/>
      <c r="AW43" s="68"/>
      <c r="AX43" s="28"/>
      <c r="AY43" s="28"/>
      <c r="AZ43" s="28"/>
      <c r="BA43" s="28"/>
      <c r="BB43" s="28"/>
      <c r="BC43" s="28"/>
      <c r="BD43" s="28"/>
      <c r="BE43" s="28"/>
      <c r="BF43" s="28"/>
      <c r="BG43" s="13">
        <f t="shared" si="2"/>
        <v>0</v>
      </c>
    </row>
    <row r="44" spans="1:59" ht="30.75" customHeight="1">
      <c r="A44" s="228"/>
      <c r="B44" s="217"/>
      <c r="C44" s="219"/>
      <c r="D44" s="221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80"/>
      <c r="V44" s="69"/>
      <c r="W44" s="25"/>
      <c r="X44" s="26"/>
      <c r="Y44" s="160"/>
      <c r="Z44" s="83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84"/>
      <c r="AV44" s="84"/>
      <c r="AW44" s="68"/>
      <c r="AX44" s="28"/>
      <c r="AY44" s="28"/>
      <c r="AZ44" s="28"/>
      <c r="BA44" s="28"/>
      <c r="BB44" s="28"/>
      <c r="BC44" s="28"/>
      <c r="BD44" s="28"/>
      <c r="BE44" s="28"/>
      <c r="BF44" s="28"/>
      <c r="BG44" s="13">
        <f t="shared" si="2"/>
        <v>0</v>
      </c>
    </row>
    <row r="45" spans="1:59" ht="18" customHeight="1">
      <c r="A45" s="228"/>
      <c r="B45" s="196" t="s">
        <v>118</v>
      </c>
      <c r="C45" s="214" t="s">
        <v>144</v>
      </c>
      <c r="D45" s="11" t="s">
        <v>30</v>
      </c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80"/>
      <c r="V45" s="69"/>
      <c r="W45" s="25"/>
      <c r="X45" s="26"/>
      <c r="Y45" s="160">
        <v>4</v>
      </c>
      <c r="Z45" s="83">
        <v>4</v>
      </c>
      <c r="AA45" s="160">
        <v>4</v>
      </c>
      <c r="AB45" s="160">
        <v>4</v>
      </c>
      <c r="AC45" s="160">
        <v>4</v>
      </c>
      <c r="AD45" s="160">
        <v>4</v>
      </c>
      <c r="AE45" s="160">
        <v>4</v>
      </c>
      <c r="AF45" s="160">
        <v>4</v>
      </c>
      <c r="AG45" s="160">
        <v>4</v>
      </c>
      <c r="AH45" s="160">
        <v>4</v>
      </c>
      <c r="AI45" s="160">
        <v>4</v>
      </c>
      <c r="AJ45" s="160">
        <v>4</v>
      </c>
      <c r="AK45" s="160">
        <v>4</v>
      </c>
      <c r="AL45" s="160">
        <v>4</v>
      </c>
      <c r="AM45" s="160">
        <v>4</v>
      </c>
      <c r="AN45" s="160">
        <v>4</v>
      </c>
      <c r="AO45" s="160">
        <v>4</v>
      </c>
      <c r="AP45" s="160">
        <v>4</v>
      </c>
      <c r="AQ45" s="160">
        <v>4</v>
      </c>
      <c r="AR45" s="160"/>
      <c r="AS45" s="160"/>
      <c r="AT45" s="160"/>
      <c r="AU45" s="84"/>
      <c r="AV45" s="84"/>
      <c r="AW45" s="68">
        <f>SUM(Y45:AV45)</f>
        <v>76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13">
        <f t="shared" si="2"/>
        <v>76</v>
      </c>
    </row>
    <row r="46" spans="1:59" ht="20.25" customHeight="1">
      <c r="A46" s="228"/>
      <c r="B46" s="197"/>
      <c r="C46" s="215"/>
      <c r="D46" s="11" t="s">
        <v>24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80"/>
      <c r="V46" s="69"/>
      <c r="W46" s="25"/>
      <c r="X46" s="26"/>
      <c r="Y46" s="116">
        <v>2</v>
      </c>
      <c r="Z46" s="167">
        <v>2</v>
      </c>
      <c r="AA46" s="116">
        <v>2</v>
      </c>
      <c r="AB46" s="116">
        <v>2</v>
      </c>
      <c r="AC46" s="116">
        <v>2</v>
      </c>
      <c r="AD46" s="116">
        <v>2</v>
      </c>
      <c r="AE46" s="116">
        <v>2</v>
      </c>
      <c r="AF46" s="116">
        <v>2</v>
      </c>
      <c r="AG46" s="116">
        <v>2</v>
      </c>
      <c r="AH46" s="116">
        <v>2</v>
      </c>
      <c r="AI46" s="116">
        <v>2</v>
      </c>
      <c r="AJ46" s="116">
        <v>2</v>
      </c>
      <c r="AK46" s="116">
        <v>2</v>
      </c>
      <c r="AL46" s="116">
        <v>2</v>
      </c>
      <c r="AM46" s="116">
        <v>2</v>
      </c>
      <c r="AN46" s="116">
        <v>2</v>
      </c>
      <c r="AO46" s="116">
        <v>2</v>
      </c>
      <c r="AP46" s="116">
        <v>2</v>
      </c>
      <c r="AQ46" s="116">
        <v>2</v>
      </c>
      <c r="AR46" s="116"/>
      <c r="AS46" s="116"/>
      <c r="AT46" s="116"/>
      <c r="AU46" s="120"/>
      <c r="AV46" s="120"/>
      <c r="AW46" s="121">
        <f>SUM(Y46:AV46)</f>
        <v>38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13">
        <f t="shared" si="2"/>
        <v>38</v>
      </c>
    </row>
    <row r="47" spans="1:59" ht="15">
      <c r="A47" s="228"/>
      <c r="B47" s="216" t="s">
        <v>107</v>
      </c>
      <c r="C47" s="218" t="s">
        <v>145</v>
      </c>
      <c r="D47" s="22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80"/>
      <c r="V47" s="69"/>
      <c r="W47" s="25"/>
      <c r="X47" s="26"/>
      <c r="Y47" s="160"/>
      <c r="Z47" s="83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84"/>
      <c r="AV47" s="84"/>
      <c r="AW47" s="68"/>
      <c r="AX47" s="28"/>
      <c r="AY47" s="28"/>
      <c r="AZ47" s="28"/>
      <c r="BA47" s="28"/>
      <c r="BB47" s="28"/>
      <c r="BC47" s="28"/>
      <c r="BD47" s="28"/>
      <c r="BE47" s="28"/>
      <c r="BF47" s="28"/>
      <c r="BG47" s="13">
        <f t="shared" si="2"/>
        <v>0</v>
      </c>
    </row>
    <row r="48" spans="1:59" ht="15">
      <c r="A48" s="228"/>
      <c r="B48" s="217"/>
      <c r="C48" s="219"/>
      <c r="D48" s="221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80"/>
      <c r="V48" s="69"/>
      <c r="W48" s="25"/>
      <c r="X48" s="26"/>
      <c r="Y48" s="160"/>
      <c r="Z48" s="83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84"/>
      <c r="AV48" s="84"/>
      <c r="AW48" s="68"/>
      <c r="AX48" s="28"/>
      <c r="AY48" s="28"/>
      <c r="AZ48" s="28"/>
      <c r="BA48" s="28"/>
      <c r="BB48" s="28"/>
      <c r="BC48" s="28"/>
      <c r="BD48" s="28"/>
      <c r="BE48" s="28"/>
      <c r="BF48" s="28"/>
      <c r="BG48" s="13">
        <f t="shared" si="2"/>
        <v>0</v>
      </c>
    </row>
    <row r="49" spans="1:59" ht="15">
      <c r="A49" s="228"/>
      <c r="B49" s="196" t="s">
        <v>108</v>
      </c>
      <c r="C49" s="214" t="s">
        <v>146</v>
      </c>
      <c r="D49" s="11" t="s">
        <v>30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80"/>
      <c r="V49" s="69"/>
      <c r="W49" s="25"/>
      <c r="X49" s="26"/>
      <c r="Y49" s="160">
        <v>2</v>
      </c>
      <c r="Z49" s="83">
        <v>2</v>
      </c>
      <c r="AA49" s="160">
        <v>2</v>
      </c>
      <c r="AB49" s="160">
        <v>2</v>
      </c>
      <c r="AC49" s="160">
        <v>2</v>
      </c>
      <c r="AD49" s="160">
        <v>2</v>
      </c>
      <c r="AE49" s="160">
        <v>2</v>
      </c>
      <c r="AF49" s="160">
        <v>2</v>
      </c>
      <c r="AG49" s="160">
        <v>2</v>
      </c>
      <c r="AH49" s="160">
        <v>2</v>
      </c>
      <c r="AI49" s="160">
        <v>2</v>
      </c>
      <c r="AJ49" s="160">
        <v>2</v>
      </c>
      <c r="AK49" s="160">
        <v>2</v>
      </c>
      <c r="AL49" s="160">
        <v>2</v>
      </c>
      <c r="AM49" s="160">
        <v>2</v>
      </c>
      <c r="AN49" s="160">
        <v>2</v>
      </c>
      <c r="AO49" s="160">
        <v>2</v>
      </c>
      <c r="AP49" s="160"/>
      <c r="AQ49" s="160"/>
      <c r="AR49" s="160"/>
      <c r="AS49" s="160"/>
      <c r="AT49" s="160"/>
      <c r="AU49" s="84"/>
      <c r="AV49" s="84"/>
      <c r="AW49" s="68">
        <f>SUM(Y49:AV49)</f>
        <v>34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13">
        <f t="shared" si="2"/>
        <v>34</v>
      </c>
    </row>
    <row r="50" spans="1:59" ht="15">
      <c r="A50" s="228"/>
      <c r="B50" s="197"/>
      <c r="C50" s="215"/>
      <c r="D50" s="11" t="s">
        <v>24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80"/>
      <c r="V50" s="69"/>
      <c r="W50" s="25"/>
      <c r="X50" s="26"/>
      <c r="Y50" s="116">
        <v>2</v>
      </c>
      <c r="Z50" s="167">
        <v>2</v>
      </c>
      <c r="AA50" s="116">
        <v>2</v>
      </c>
      <c r="AB50" s="116">
        <v>2</v>
      </c>
      <c r="AC50" s="116">
        <v>2</v>
      </c>
      <c r="AD50" s="116">
        <v>1</v>
      </c>
      <c r="AE50" s="116">
        <v>1</v>
      </c>
      <c r="AF50" s="116">
        <v>1</v>
      </c>
      <c r="AG50" s="116">
        <v>1</v>
      </c>
      <c r="AH50" s="116">
        <v>1</v>
      </c>
      <c r="AI50" s="116">
        <v>1</v>
      </c>
      <c r="AJ50" s="116">
        <v>1</v>
      </c>
      <c r="AK50" s="116">
        <v>1</v>
      </c>
      <c r="AL50" s="116">
        <v>1</v>
      </c>
      <c r="AM50" s="116">
        <v>1</v>
      </c>
      <c r="AN50" s="116">
        <v>1</v>
      </c>
      <c r="AO50" s="116">
        <v>1</v>
      </c>
      <c r="AP50" s="116"/>
      <c r="AQ50" s="116"/>
      <c r="AR50" s="116"/>
      <c r="AS50" s="116"/>
      <c r="AT50" s="116"/>
      <c r="AU50" s="120"/>
      <c r="AV50" s="120"/>
      <c r="AW50" s="121">
        <f>SUM(Y50:AV50)</f>
        <v>22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13">
        <f t="shared" si="2"/>
        <v>22</v>
      </c>
    </row>
    <row r="51" spans="1:59" ht="24.75" customHeight="1">
      <c r="A51" s="228"/>
      <c r="B51" s="196" t="s">
        <v>180</v>
      </c>
      <c r="C51" s="218" t="s">
        <v>137</v>
      </c>
      <c r="D51" s="16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80"/>
      <c r="V51" s="69"/>
      <c r="W51" s="25"/>
      <c r="X51" s="26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84"/>
      <c r="AV51" s="238" t="s">
        <v>115</v>
      </c>
      <c r="AW51" s="68"/>
      <c r="AX51" s="28"/>
      <c r="AY51" s="28"/>
      <c r="AZ51" s="28"/>
      <c r="BA51" s="28"/>
      <c r="BB51" s="28"/>
      <c r="BC51" s="28"/>
      <c r="BD51" s="28"/>
      <c r="BE51" s="28"/>
      <c r="BF51" s="28"/>
      <c r="BG51" s="13">
        <f t="shared" si="2"/>
        <v>0</v>
      </c>
    </row>
    <row r="52" spans="1:59" ht="23.25" customHeight="1">
      <c r="A52" s="228"/>
      <c r="B52" s="197"/>
      <c r="C52" s="219"/>
      <c r="D52" s="16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80"/>
      <c r="V52" s="69"/>
      <c r="W52" s="25"/>
      <c r="X52" s="26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84"/>
      <c r="AV52" s="239"/>
      <c r="AW52" s="68"/>
      <c r="AX52" s="28"/>
      <c r="AY52" s="28"/>
      <c r="AZ52" s="28"/>
      <c r="BA52" s="28"/>
      <c r="BB52" s="28"/>
      <c r="BC52" s="28"/>
      <c r="BD52" s="28"/>
      <c r="BE52" s="28"/>
      <c r="BF52" s="28"/>
      <c r="BG52" s="13">
        <f t="shared" si="2"/>
        <v>0</v>
      </c>
    </row>
    <row r="53" spans="1:59" ht="33" customHeight="1">
      <c r="A53" s="228"/>
      <c r="B53" s="196" t="s">
        <v>181</v>
      </c>
      <c r="C53" s="214" t="s">
        <v>138</v>
      </c>
      <c r="D53" s="11" t="s">
        <v>30</v>
      </c>
      <c r="E53" s="77">
        <v>12</v>
      </c>
      <c r="F53" s="77">
        <v>8</v>
      </c>
      <c r="G53" s="77">
        <v>12</v>
      </c>
      <c r="H53" s="77">
        <v>8</v>
      </c>
      <c r="I53" s="77">
        <v>8</v>
      </c>
      <c r="J53" s="77">
        <v>8</v>
      </c>
      <c r="K53" s="77">
        <v>12</v>
      </c>
      <c r="L53" s="77">
        <v>12</v>
      </c>
      <c r="M53" s="77">
        <v>8</v>
      </c>
      <c r="N53" s="77">
        <v>12</v>
      </c>
      <c r="O53" s="77">
        <v>12</v>
      </c>
      <c r="P53" s="77">
        <v>8</v>
      </c>
      <c r="Q53" s="77">
        <v>14</v>
      </c>
      <c r="R53" s="77">
        <v>8</v>
      </c>
      <c r="S53" s="77">
        <v>10</v>
      </c>
      <c r="T53" s="77">
        <v>12</v>
      </c>
      <c r="U53" s="80">
        <v>16</v>
      </c>
      <c r="V53" s="69">
        <f>SUM(E53:U53)</f>
        <v>180</v>
      </c>
      <c r="W53" s="25"/>
      <c r="X53" s="26"/>
      <c r="Y53" s="161">
        <v>8</v>
      </c>
      <c r="Z53" s="161">
        <v>10</v>
      </c>
      <c r="AA53" s="161">
        <v>4</v>
      </c>
      <c r="AB53" s="161">
        <v>10</v>
      </c>
      <c r="AC53" s="161">
        <v>8</v>
      </c>
      <c r="AD53" s="161">
        <v>8</v>
      </c>
      <c r="AE53" s="161">
        <v>2</v>
      </c>
      <c r="AF53" s="161">
        <v>8</v>
      </c>
      <c r="AG53" s="161">
        <v>8</v>
      </c>
      <c r="AH53" s="161">
        <v>4</v>
      </c>
      <c r="AI53" s="161">
        <v>8</v>
      </c>
      <c r="AJ53" s="161">
        <v>8</v>
      </c>
      <c r="AK53" s="161">
        <v>2</v>
      </c>
      <c r="AL53" s="161">
        <v>8</v>
      </c>
      <c r="AM53" s="161">
        <v>2</v>
      </c>
      <c r="AN53" s="161">
        <v>8</v>
      </c>
      <c r="AO53" s="93">
        <v>10</v>
      </c>
      <c r="AP53" s="161">
        <v>10</v>
      </c>
      <c r="AQ53" s="161">
        <v>2</v>
      </c>
      <c r="AR53" s="82" t="s">
        <v>89</v>
      </c>
      <c r="AS53" s="161"/>
      <c r="AT53" s="161"/>
      <c r="AU53" s="84"/>
      <c r="AV53" s="84"/>
      <c r="AW53" s="68">
        <f>SUM(Y53:AV53)</f>
        <v>128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13">
        <f t="shared" si="2"/>
        <v>308</v>
      </c>
    </row>
    <row r="54" spans="1:59" ht="23.25" customHeight="1">
      <c r="A54" s="228"/>
      <c r="B54" s="197"/>
      <c r="C54" s="215"/>
      <c r="D54" s="11" t="s">
        <v>24</v>
      </c>
      <c r="E54" s="116">
        <v>8</v>
      </c>
      <c r="F54" s="116">
        <v>4</v>
      </c>
      <c r="G54" s="116">
        <v>5</v>
      </c>
      <c r="H54" s="116">
        <v>3</v>
      </c>
      <c r="I54" s="116">
        <v>6</v>
      </c>
      <c r="J54" s="116">
        <v>4</v>
      </c>
      <c r="K54" s="116">
        <v>7</v>
      </c>
      <c r="L54" s="116">
        <v>6</v>
      </c>
      <c r="M54" s="116">
        <v>6</v>
      </c>
      <c r="N54" s="116">
        <v>5</v>
      </c>
      <c r="O54" s="116">
        <v>7</v>
      </c>
      <c r="P54" s="116">
        <v>4</v>
      </c>
      <c r="Q54" s="116">
        <v>7</v>
      </c>
      <c r="R54" s="116">
        <v>4</v>
      </c>
      <c r="S54" s="116">
        <v>5</v>
      </c>
      <c r="T54" s="116">
        <v>5</v>
      </c>
      <c r="U54" s="117">
        <v>6</v>
      </c>
      <c r="V54" s="115">
        <f>SUM(E54:U54)</f>
        <v>92</v>
      </c>
      <c r="W54" s="25"/>
      <c r="X54" s="26"/>
      <c r="Y54" s="116">
        <v>3</v>
      </c>
      <c r="Z54" s="116">
        <v>5</v>
      </c>
      <c r="AA54" s="116">
        <v>2</v>
      </c>
      <c r="AB54" s="116">
        <v>6</v>
      </c>
      <c r="AC54" s="116">
        <v>4</v>
      </c>
      <c r="AD54" s="116">
        <v>4</v>
      </c>
      <c r="AE54" s="116"/>
      <c r="AF54" s="116">
        <v>4</v>
      </c>
      <c r="AG54" s="116">
        <v>4</v>
      </c>
      <c r="AH54" s="116">
        <v>2</v>
      </c>
      <c r="AI54" s="116">
        <v>4</v>
      </c>
      <c r="AJ54" s="116">
        <v>4</v>
      </c>
      <c r="AK54" s="116">
        <v>1</v>
      </c>
      <c r="AL54" s="116">
        <v>4</v>
      </c>
      <c r="AM54" s="116"/>
      <c r="AN54" s="116">
        <v>4</v>
      </c>
      <c r="AO54" s="116">
        <v>6</v>
      </c>
      <c r="AP54" s="116">
        <v>5</v>
      </c>
      <c r="AQ54" s="116"/>
      <c r="AR54" s="116"/>
      <c r="AS54" s="116"/>
      <c r="AT54" s="116"/>
      <c r="AU54" s="120"/>
      <c r="AV54" s="120"/>
      <c r="AW54" s="121">
        <f>SUM(Y54:AV54)</f>
        <v>62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13">
        <f t="shared" si="2"/>
        <v>154</v>
      </c>
    </row>
    <row r="55" spans="1:59" ht="24" customHeight="1">
      <c r="A55" s="228"/>
      <c r="B55" s="17" t="s">
        <v>182</v>
      </c>
      <c r="C55" s="164" t="s">
        <v>48</v>
      </c>
      <c r="D55" s="16"/>
      <c r="E55" s="160"/>
      <c r="F55" s="89">
        <v>6</v>
      </c>
      <c r="G55" s="160"/>
      <c r="H55" s="89">
        <v>6</v>
      </c>
      <c r="I55" s="89">
        <v>6</v>
      </c>
      <c r="J55" s="89">
        <v>6</v>
      </c>
      <c r="K55" s="77"/>
      <c r="L55" s="77"/>
      <c r="M55" s="89">
        <v>6</v>
      </c>
      <c r="N55" s="77"/>
      <c r="O55" s="77"/>
      <c r="P55" s="89">
        <v>6</v>
      </c>
      <c r="Q55" s="77"/>
      <c r="R55" s="89">
        <v>6</v>
      </c>
      <c r="S55" s="89">
        <v>6</v>
      </c>
      <c r="T55" s="89">
        <v>6</v>
      </c>
      <c r="U55" s="91">
        <v>6</v>
      </c>
      <c r="V55" s="69">
        <f>SUM(E55:U55)</f>
        <v>60</v>
      </c>
      <c r="W55" s="25"/>
      <c r="X55" s="26"/>
      <c r="Y55" s="89">
        <v>6</v>
      </c>
      <c r="Z55" s="89">
        <v>6</v>
      </c>
      <c r="AA55" s="89">
        <v>6</v>
      </c>
      <c r="AB55" s="89">
        <v>6</v>
      </c>
      <c r="AC55" s="89">
        <v>6</v>
      </c>
      <c r="AD55" s="89">
        <v>6</v>
      </c>
      <c r="AE55" s="89">
        <v>6</v>
      </c>
      <c r="AF55" s="89">
        <v>6</v>
      </c>
      <c r="AG55" s="89">
        <v>6</v>
      </c>
      <c r="AH55" s="89">
        <v>6</v>
      </c>
      <c r="AI55" s="89">
        <v>6</v>
      </c>
      <c r="AJ55" s="89">
        <v>6</v>
      </c>
      <c r="AK55" s="89">
        <v>6</v>
      </c>
      <c r="AL55" s="89">
        <v>6</v>
      </c>
      <c r="AM55" s="89">
        <v>6</v>
      </c>
      <c r="AN55" s="89">
        <v>6</v>
      </c>
      <c r="AO55" s="89">
        <v>12</v>
      </c>
      <c r="AP55" s="89">
        <v>6</v>
      </c>
      <c r="AQ55" s="89">
        <v>6</v>
      </c>
      <c r="AR55" s="161"/>
      <c r="AS55" s="161"/>
      <c r="AT55" s="161"/>
      <c r="AU55" s="84"/>
      <c r="AV55" s="84"/>
      <c r="AW55" s="68">
        <f>SUM(Y55:AV55)</f>
        <v>120</v>
      </c>
      <c r="AX55" s="28"/>
      <c r="AY55" s="28"/>
      <c r="AZ55" s="28"/>
      <c r="BA55" s="28"/>
      <c r="BB55" s="28"/>
      <c r="BC55" s="28"/>
      <c r="BD55" s="28"/>
      <c r="BE55" s="28"/>
      <c r="BF55" s="28"/>
      <c r="BG55" s="13">
        <f t="shared" si="2"/>
        <v>180</v>
      </c>
    </row>
    <row r="56" spans="1:59" ht="21" customHeight="1">
      <c r="A56" s="228"/>
      <c r="B56" s="128" t="s">
        <v>183</v>
      </c>
      <c r="C56" s="163" t="s">
        <v>75</v>
      </c>
      <c r="E56" s="160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80"/>
      <c r="V56" s="69"/>
      <c r="W56" s="25"/>
      <c r="X56" s="26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96">
        <v>18</v>
      </c>
      <c r="AS56" s="96">
        <v>36</v>
      </c>
      <c r="AT56" s="96">
        <v>36</v>
      </c>
      <c r="AU56" s="95">
        <v>36</v>
      </c>
      <c r="AV56" s="95">
        <v>18</v>
      </c>
      <c r="AW56" s="68">
        <f>SUM(Y56:AV56)</f>
        <v>144</v>
      </c>
      <c r="AX56" s="28"/>
      <c r="AY56" s="28"/>
      <c r="AZ56" s="28"/>
      <c r="BA56" s="28"/>
      <c r="BB56" s="28"/>
      <c r="BC56" s="28"/>
      <c r="BD56" s="28"/>
      <c r="BE56" s="28"/>
      <c r="BF56" s="28"/>
      <c r="BG56" s="13">
        <f t="shared" si="2"/>
        <v>144</v>
      </c>
    </row>
    <row r="57" spans="1:59" ht="15">
      <c r="A57" s="228"/>
      <c r="B57" s="23"/>
      <c r="C57" s="52"/>
      <c r="D57" s="11"/>
      <c r="E57" s="12"/>
      <c r="F57" s="12"/>
      <c r="G57" s="12"/>
      <c r="H57" s="12"/>
      <c r="I57" s="48"/>
      <c r="J57" s="4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4"/>
      <c r="V57" s="66">
        <f>SUM(V8:V56)</f>
        <v>888</v>
      </c>
      <c r="W57" s="28"/>
      <c r="X57" s="26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86"/>
      <c r="AV57" s="84"/>
      <c r="AW57" s="68">
        <f>SUM(AW8:AW56)</f>
        <v>1092</v>
      </c>
      <c r="AX57" s="28"/>
      <c r="AY57" s="28"/>
      <c r="AZ57" s="28"/>
      <c r="BA57" s="28"/>
      <c r="BB57" s="28"/>
      <c r="BC57" s="28"/>
      <c r="BD57" s="28"/>
      <c r="BE57" s="28"/>
      <c r="BF57" s="28"/>
      <c r="BG57" s="13">
        <f t="shared" si="2"/>
        <v>1980</v>
      </c>
    </row>
    <row r="58" spans="1:59" ht="15">
      <c r="A58" s="228"/>
      <c r="E58" s="20">
        <f aca="true" t="shared" si="5" ref="E58:U58">SUM(E8:E57)</f>
        <v>54</v>
      </c>
      <c r="F58" s="20">
        <f t="shared" si="5"/>
        <v>51</v>
      </c>
      <c r="G58" s="20">
        <f t="shared" si="5"/>
        <v>54</v>
      </c>
      <c r="H58" s="20">
        <f t="shared" si="5"/>
        <v>51</v>
      </c>
      <c r="I58" s="50">
        <f t="shared" si="5"/>
        <v>51</v>
      </c>
      <c r="J58" s="50">
        <f t="shared" si="5"/>
        <v>51</v>
      </c>
      <c r="K58" s="20">
        <f t="shared" si="5"/>
        <v>54</v>
      </c>
      <c r="L58" s="20">
        <f t="shared" si="5"/>
        <v>54</v>
      </c>
      <c r="M58" s="20">
        <f t="shared" si="5"/>
        <v>51</v>
      </c>
      <c r="N58" s="20">
        <f t="shared" si="5"/>
        <v>54</v>
      </c>
      <c r="O58" s="20">
        <f t="shared" si="5"/>
        <v>54</v>
      </c>
      <c r="P58" s="20">
        <f t="shared" si="5"/>
        <v>51</v>
      </c>
      <c r="Q58" s="20">
        <f t="shared" si="5"/>
        <v>54</v>
      </c>
      <c r="R58" s="20">
        <f t="shared" si="5"/>
        <v>51</v>
      </c>
      <c r="S58" s="20">
        <f t="shared" si="5"/>
        <v>51</v>
      </c>
      <c r="T58" s="11">
        <f t="shared" si="5"/>
        <v>51</v>
      </c>
      <c r="U58" s="11">
        <f t="shared" si="5"/>
        <v>51</v>
      </c>
      <c r="V58" s="70">
        <f>SUM(E58:U58)</f>
        <v>888</v>
      </c>
      <c r="W58" s="29">
        <v>0</v>
      </c>
      <c r="X58" s="30">
        <v>0</v>
      </c>
      <c r="Y58" s="20">
        <f aca="true" t="shared" si="6" ref="Y58:AV58">SUM(Y8:Y57)</f>
        <v>51</v>
      </c>
      <c r="Z58" s="20">
        <f t="shared" si="6"/>
        <v>51</v>
      </c>
      <c r="AA58" s="20">
        <f t="shared" si="6"/>
        <v>48</v>
      </c>
      <c r="AB58" s="20">
        <f t="shared" si="6"/>
        <v>51</v>
      </c>
      <c r="AC58" s="20">
        <f t="shared" si="6"/>
        <v>51</v>
      </c>
      <c r="AD58" s="20">
        <f t="shared" si="6"/>
        <v>51</v>
      </c>
      <c r="AE58" s="20">
        <f t="shared" si="6"/>
        <v>48</v>
      </c>
      <c r="AF58" s="20">
        <f t="shared" si="6"/>
        <v>51</v>
      </c>
      <c r="AG58" s="20">
        <f t="shared" si="6"/>
        <v>51</v>
      </c>
      <c r="AH58" s="20">
        <f t="shared" si="6"/>
        <v>48</v>
      </c>
      <c r="AI58" s="20">
        <f t="shared" si="6"/>
        <v>51</v>
      </c>
      <c r="AJ58" s="50">
        <f t="shared" si="6"/>
        <v>51</v>
      </c>
      <c r="AK58" s="50">
        <f t="shared" si="6"/>
        <v>48</v>
      </c>
      <c r="AL58" s="50">
        <f t="shared" si="6"/>
        <v>51</v>
      </c>
      <c r="AM58" s="50">
        <f t="shared" si="6"/>
        <v>48</v>
      </c>
      <c r="AN58" s="50">
        <f t="shared" si="6"/>
        <v>51</v>
      </c>
      <c r="AO58" s="50">
        <f t="shared" si="6"/>
        <v>48</v>
      </c>
      <c r="AP58" s="50">
        <f t="shared" si="6"/>
        <v>51</v>
      </c>
      <c r="AQ58" s="50">
        <f t="shared" si="6"/>
        <v>48</v>
      </c>
      <c r="AR58" s="50">
        <f t="shared" si="6"/>
        <v>18</v>
      </c>
      <c r="AS58" s="50">
        <f t="shared" si="6"/>
        <v>36</v>
      </c>
      <c r="AT58" s="50">
        <f t="shared" si="6"/>
        <v>36</v>
      </c>
      <c r="AU58" s="35">
        <f t="shared" si="6"/>
        <v>36</v>
      </c>
      <c r="AV58" s="56">
        <f t="shared" si="6"/>
        <v>18</v>
      </c>
      <c r="AW58" s="72">
        <f>SUM(Y58:AV58)</f>
        <v>1092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/>
      <c r="BG58" s="13">
        <f t="shared" si="2"/>
        <v>1980</v>
      </c>
    </row>
    <row r="59" spans="1:59" ht="15">
      <c r="A59" s="228"/>
      <c r="B59" s="211" t="s">
        <v>34</v>
      </c>
      <c r="C59" s="211"/>
      <c r="D59" s="211"/>
      <c r="E59" s="20">
        <f aca="true" t="shared" si="7" ref="E59:X59">SUM(E8+E10+E12+E16+E20+E26+E28+E30+E32+E34+E36+E40+E42+E53+E55+E56)</f>
        <v>36</v>
      </c>
      <c r="F59" s="20">
        <f t="shared" si="7"/>
        <v>36</v>
      </c>
      <c r="G59" s="20">
        <f t="shared" si="7"/>
        <v>36</v>
      </c>
      <c r="H59" s="20">
        <f t="shared" si="7"/>
        <v>36</v>
      </c>
      <c r="I59" s="20">
        <f t="shared" si="7"/>
        <v>36</v>
      </c>
      <c r="J59" s="20">
        <f t="shared" si="7"/>
        <v>36</v>
      </c>
      <c r="K59" s="20">
        <f t="shared" si="7"/>
        <v>36</v>
      </c>
      <c r="L59" s="20">
        <f t="shared" si="7"/>
        <v>36</v>
      </c>
      <c r="M59" s="20">
        <f t="shared" si="7"/>
        <v>36</v>
      </c>
      <c r="N59" s="20">
        <f t="shared" si="7"/>
        <v>36</v>
      </c>
      <c r="O59" s="20">
        <f t="shared" si="7"/>
        <v>36</v>
      </c>
      <c r="P59" s="20">
        <f t="shared" si="7"/>
        <v>36</v>
      </c>
      <c r="Q59" s="20">
        <f t="shared" si="7"/>
        <v>36</v>
      </c>
      <c r="R59" s="20">
        <f t="shared" si="7"/>
        <v>36</v>
      </c>
      <c r="S59" s="20">
        <f t="shared" si="7"/>
        <v>36</v>
      </c>
      <c r="T59" s="20">
        <f t="shared" si="7"/>
        <v>36</v>
      </c>
      <c r="U59" s="20">
        <f t="shared" si="7"/>
        <v>36</v>
      </c>
      <c r="V59" s="20">
        <f t="shared" si="7"/>
        <v>612</v>
      </c>
      <c r="W59" s="20">
        <f t="shared" si="7"/>
        <v>0</v>
      </c>
      <c r="X59" s="20">
        <f t="shared" si="7"/>
        <v>0</v>
      </c>
      <c r="Y59" s="20">
        <f>SUM(Y8+Y10+Y12+Y16+Y20+Y26+Y28+Y30+Y32+Y34+Y36+Y40+Y42+Y53+Y55+Y56+Y45+Y49)</f>
        <v>36</v>
      </c>
      <c r="Z59" s="20">
        <f aca="true" t="shared" si="8" ref="Z59:AW59">SUM(Z8+Z10+Z12+Z16+Z20+Z26+Z28+Z30+Z32+Z34+Z36+Z40+Z42+Z53+Z55+Z56+Z45+Z49)</f>
        <v>36</v>
      </c>
      <c r="AA59" s="20">
        <f t="shared" si="8"/>
        <v>36</v>
      </c>
      <c r="AB59" s="20">
        <f t="shared" si="8"/>
        <v>36</v>
      </c>
      <c r="AC59" s="20">
        <f t="shared" si="8"/>
        <v>36</v>
      </c>
      <c r="AD59" s="20">
        <f t="shared" si="8"/>
        <v>36</v>
      </c>
      <c r="AE59" s="20">
        <f t="shared" si="8"/>
        <v>36</v>
      </c>
      <c r="AF59" s="20">
        <f t="shared" si="8"/>
        <v>36</v>
      </c>
      <c r="AG59" s="20">
        <f t="shared" si="8"/>
        <v>36</v>
      </c>
      <c r="AH59" s="20">
        <f t="shared" si="8"/>
        <v>36</v>
      </c>
      <c r="AI59" s="20">
        <f t="shared" si="8"/>
        <v>36</v>
      </c>
      <c r="AJ59" s="20">
        <f t="shared" si="8"/>
        <v>36</v>
      </c>
      <c r="AK59" s="20">
        <f t="shared" si="8"/>
        <v>36</v>
      </c>
      <c r="AL59" s="20">
        <f t="shared" si="8"/>
        <v>36</v>
      </c>
      <c r="AM59" s="20">
        <f t="shared" si="8"/>
        <v>36</v>
      </c>
      <c r="AN59" s="20">
        <f t="shared" si="8"/>
        <v>36</v>
      </c>
      <c r="AO59" s="20">
        <f>SUM(AO8+AO10+AO16+AO20+AO26+AO28+AO30+AO32+AO34+AO36+AO40+AO42+AO53+AO55+AO56+AO45+AO49+12:12)</f>
        <v>36</v>
      </c>
      <c r="AP59" s="20">
        <f t="shared" si="8"/>
        <v>36</v>
      </c>
      <c r="AQ59" s="20">
        <f t="shared" si="8"/>
        <v>36</v>
      </c>
      <c r="AR59" s="20">
        <v>18</v>
      </c>
      <c r="AS59" s="20">
        <f t="shared" si="8"/>
        <v>36</v>
      </c>
      <c r="AT59" s="20">
        <f t="shared" si="8"/>
        <v>36</v>
      </c>
      <c r="AU59" s="20">
        <f t="shared" si="8"/>
        <v>36</v>
      </c>
      <c r="AV59" s="20">
        <f t="shared" si="8"/>
        <v>18</v>
      </c>
      <c r="AW59" s="20">
        <f t="shared" si="8"/>
        <v>828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/>
      <c r="BG59" s="13">
        <f t="shared" si="2"/>
        <v>1440</v>
      </c>
    </row>
    <row r="60" spans="1:59" ht="15">
      <c r="A60" s="243"/>
      <c r="B60" s="212" t="s">
        <v>35</v>
      </c>
      <c r="C60" s="212"/>
      <c r="D60" s="212"/>
      <c r="E60" s="20">
        <f aca="true" t="shared" si="9" ref="E60:U60">SUM(E9+E11+E13+E17+E21+E27+E29+E31+E33+E35+E37+E41+E54)</f>
        <v>18</v>
      </c>
      <c r="F60" s="20">
        <f t="shared" si="9"/>
        <v>15</v>
      </c>
      <c r="G60" s="20">
        <f t="shared" si="9"/>
        <v>18</v>
      </c>
      <c r="H60" s="20">
        <f t="shared" si="9"/>
        <v>15</v>
      </c>
      <c r="I60" s="20">
        <f t="shared" si="9"/>
        <v>15</v>
      </c>
      <c r="J60" s="20">
        <f t="shared" si="9"/>
        <v>15</v>
      </c>
      <c r="K60" s="20">
        <f t="shared" si="9"/>
        <v>18</v>
      </c>
      <c r="L60" s="20">
        <f t="shared" si="9"/>
        <v>18</v>
      </c>
      <c r="M60" s="20">
        <f t="shared" si="9"/>
        <v>15</v>
      </c>
      <c r="N60" s="20">
        <f t="shared" si="9"/>
        <v>18</v>
      </c>
      <c r="O60" s="20">
        <f t="shared" si="9"/>
        <v>18</v>
      </c>
      <c r="P60" s="20">
        <f t="shared" si="9"/>
        <v>15</v>
      </c>
      <c r="Q60" s="20">
        <f t="shared" si="9"/>
        <v>18</v>
      </c>
      <c r="R60" s="20">
        <f t="shared" si="9"/>
        <v>15</v>
      </c>
      <c r="S60" s="20">
        <f t="shared" si="9"/>
        <v>15</v>
      </c>
      <c r="T60" s="20">
        <f t="shared" si="9"/>
        <v>15</v>
      </c>
      <c r="U60" s="20">
        <f t="shared" si="9"/>
        <v>15</v>
      </c>
      <c r="V60" s="70">
        <f>SUM(E60:U60)</f>
        <v>276</v>
      </c>
      <c r="W60" s="29"/>
      <c r="X60" s="30"/>
      <c r="Y60" s="20">
        <f>SUM(Y11+Y13+Y21+Y17+Y23+Y25+Y27+Y41+Y46+Y50+Y54)</f>
        <v>15</v>
      </c>
      <c r="Z60" s="20">
        <f aca="true" t="shared" si="10" ref="Z60:AW60">SUM(Z11+Z13+Z21+Z17+Z23+Z25+Z27+Z41+Z46+Z50+Z54)</f>
        <v>15</v>
      </c>
      <c r="AA60" s="20">
        <f t="shared" si="10"/>
        <v>12</v>
      </c>
      <c r="AB60" s="20">
        <f t="shared" si="10"/>
        <v>15</v>
      </c>
      <c r="AC60" s="20">
        <f t="shared" si="10"/>
        <v>15</v>
      </c>
      <c r="AD60" s="20">
        <f t="shared" si="10"/>
        <v>15</v>
      </c>
      <c r="AE60" s="20">
        <f t="shared" si="10"/>
        <v>12</v>
      </c>
      <c r="AF60" s="20">
        <f t="shared" si="10"/>
        <v>15</v>
      </c>
      <c r="AG60" s="20">
        <f t="shared" si="10"/>
        <v>15</v>
      </c>
      <c r="AH60" s="20">
        <f t="shared" si="10"/>
        <v>12</v>
      </c>
      <c r="AI60" s="20">
        <f t="shared" si="10"/>
        <v>15</v>
      </c>
      <c r="AJ60" s="20">
        <f t="shared" si="10"/>
        <v>15</v>
      </c>
      <c r="AK60" s="20">
        <f t="shared" si="10"/>
        <v>12</v>
      </c>
      <c r="AL60" s="20">
        <f t="shared" si="10"/>
        <v>15</v>
      </c>
      <c r="AM60" s="20">
        <f t="shared" si="10"/>
        <v>12</v>
      </c>
      <c r="AN60" s="20">
        <f t="shared" si="10"/>
        <v>15</v>
      </c>
      <c r="AO60" s="20">
        <f t="shared" si="10"/>
        <v>12</v>
      </c>
      <c r="AP60" s="20">
        <f t="shared" si="10"/>
        <v>15</v>
      </c>
      <c r="AQ60" s="20">
        <f t="shared" si="10"/>
        <v>12</v>
      </c>
      <c r="AR60" s="20">
        <f t="shared" si="10"/>
        <v>0</v>
      </c>
      <c r="AS60" s="20">
        <f t="shared" si="10"/>
        <v>0</v>
      </c>
      <c r="AT60" s="20">
        <f t="shared" si="10"/>
        <v>0</v>
      </c>
      <c r="AU60" s="20">
        <f t="shared" si="10"/>
        <v>0</v>
      </c>
      <c r="AV60" s="20">
        <f t="shared" si="10"/>
        <v>0</v>
      </c>
      <c r="AW60" s="20">
        <f t="shared" si="10"/>
        <v>264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/>
      <c r="BG60" s="13">
        <f t="shared" si="2"/>
        <v>540</v>
      </c>
    </row>
    <row r="61" spans="1:59" ht="15">
      <c r="A61" s="16"/>
      <c r="B61" s="11"/>
      <c r="C61" s="11" t="s">
        <v>83</v>
      </c>
      <c r="D61" s="11"/>
      <c r="E61" s="19"/>
      <c r="F61" s="19"/>
      <c r="G61" s="19"/>
      <c r="H61" s="19"/>
      <c r="I61" s="51"/>
      <c r="J61" s="51"/>
      <c r="K61" s="11"/>
      <c r="L61" s="11"/>
      <c r="M61" s="11"/>
      <c r="N61" s="11"/>
      <c r="O61" s="11" t="s">
        <v>124</v>
      </c>
      <c r="P61" s="11"/>
      <c r="Q61" s="11"/>
      <c r="R61" s="11"/>
      <c r="S61" s="11"/>
      <c r="T61" s="11"/>
      <c r="U61" s="123"/>
      <c r="V61" s="59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75">
        <v>18</v>
      </c>
      <c r="AS61" s="35"/>
      <c r="AT61" s="35"/>
      <c r="AU61" s="35"/>
      <c r="AV61" s="75">
        <v>18</v>
      </c>
      <c r="AW61" s="61"/>
      <c r="AX61" s="32"/>
      <c r="AY61" s="32"/>
      <c r="AZ61" s="32"/>
      <c r="BA61" s="32"/>
      <c r="BB61" s="32"/>
      <c r="BC61" s="32"/>
      <c r="BD61" s="32"/>
      <c r="BE61" s="32"/>
      <c r="BF61" s="32"/>
      <c r="BG61" s="13">
        <f t="shared" si="2"/>
        <v>0</v>
      </c>
    </row>
    <row r="62" spans="2:59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ht="15">
      <c r="B63" s="37"/>
      <c r="C63" s="2" t="s">
        <v>63</v>
      </c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3" ht="14.25">
      <c r="B64" s="38"/>
      <c r="C64" t="s">
        <v>64</v>
      </c>
    </row>
    <row r="65" spans="2:3" ht="14.25">
      <c r="B65" s="39"/>
      <c r="C65" t="s">
        <v>48</v>
      </c>
    </row>
    <row r="66" spans="2:3" ht="15">
      <c r="B66" s="40"/>
      <c r="C66" s="41" t="s">
        <v>65</v>
      </c>
    </row>
    <row r="67" spans="2:3" ht="15">
      <c r="B67" s="42"/>
      <c r="C67" s="41" t="s">
        <v>66</v>
      </c>
    </row>
    <row r="68" spans="6:8" ht="15">
      <c r="F68" s="213" t="s">
        <v>36</v>
      </c>
      <c r="G68" s="213"/>
      <c r="H68" s="213"/>
    </row>
  </sheetData>
  <sheetProtection/>
  <mergeCells count="77">
    <mergeCell ref="B45:B46"/>
    <mergeCell ref="C14:C15"/>
    <mergeCell ref="B60:D60"/>
    <mergeCell ref="C20:C21"/>
    <mergeCell ref="B53:B54"/>
    <mergeCell ref="D32:D33"/>
    <mergeCell ref="C40:C41"/>
    <mergeCell ref="C24:C25"/>
    <mergeCell ref="C53:C54"/>
    <mergeCell ref="B28:B29"/>
    <mergeCell ref="D43:D44"/>
    <mergeCell ref="B6:B7"/>
    <mergeCell ref="B38:B39"/>
    <mergeCell ref="C6:C7"/>
    <mergeCell ref="B32:B33"/>
    <mergeCell ref="B26:B27"/>
    <mergeCell ref="C26:C27"/>
    <mergeCell ref="B30:B31"/>
    <mergeCell ref="C30:C31"/>
    <mergeCell ref="C28:C29"/>
    <mergeCell ref="B14:B15"/>
    <mergeCell ref="AJ1:AM1"/>
    <mergeCell ref="F1:H1"/>
    <mergeCell ref="AX1:BA1"/>
    <mergeCell ref="C10:C11"/>
    <mergeCell ref="F68:H68"/>
    <mergeCell ref="B20:B21"/>
    <mergeCell ref="B16:B17"/>
    <mergeCell ref="C16:C17"/>
    <mergeCell ref="B24:B25"/>
    <mergeCell ref="C32:C33"/>
    <mergeCell ref="AF1:AH1"/>
    <mergeCell ref="J1:L1"/>
    <mergeCell ref="A1:A5"/>
    <mergeCell ref="B1:B5"/>
    <mergeCell ref="C1:C5"/>
    <mergeCell ref="D1:D5"/>
    <mergeCell ref="AB1:AD1"/>
    <mergeCell ref="A6:A60"/>
    <mergeCell ref="B59:D59"/>
    <mergeCell ref="BC1:BE1"/>
    <mergeCell ref="BG1:BG5"/>
    <mergeCell ref="E2:BF2"/>
    <mergeCell ref="E4:BF4"/>
    <mergeCell ref="N1:P1"/>
    <mergeCell ref="R1:T1"/>
    <mergeCell ref="W1:Z1"/>
    <mergeCell ref="B34:B35"/>
    <mergeCell ref="AO1:AQ1"/>
    <mergeCell ref="AS1:AU1"/>
    <mergeCell ref="B8:B9"/>
    <mergeCell ref="C8:C9"/>
    <mergeCell ref="B22:B23"/>
    <mergeCell ref="C22:C23"/>
    <mergeCell ref="C12:C13"/>
    <mergeCell ref="B10:B11"/>
    <mergeCell ref="B12:B13"/>
    <mergeCell ref="B18:B19"/>
    <mergeCell ref="C18:C19"/>
    <mergeCell ref="C45:C46"/>
    <mergeCell ref="B47:B48"/>
    <mergeCell ref="C47:C48"/>
    <mergeCell ref="AO38:AO39"/>
    <mergeCell ref="C38:C39"/>
    <mergeCell ref="D30:D31"/>
    <mergeCell ref="C36:C37"/>
    <mergeCell ref="B43:B44"/>
    <mergeCell ref="D47:D48"/>
    <mergeCell ref="B49:B50"/>
    <mergeCell ref="C49:C50"/>
    <mergeCell ref="AV51:AV52"/>
    <mergeCell ref="C34:C35"/>
    <mergeCell ref="B36:B37"/>
    <mergeCell ref="B51:B52"/>
    <mergeCell ref="C51:C52"/>
    <mergeCell ref="C43:C44"/>
    <mergeCell ref="B40:B4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9"/>
  <sheetViews>
    <sheetView tabSelected="1" zoomScale="50" zoomScaleNormal="50" zoomScalePageLayoutView="0" workbookViewId="0" topLeftCell="C6">
      <selection activeCell="AK54" sqref="AK54"/>
    </sheetView>
  </sheetViews>
  <sheetFormatPr defaultColWidth="9.140625" defaultRowHeight="15"/>
  <cols>
    <col min="1" max="1" width="6.00390625" style="0" customWidth="1"/>
    <col min="2" max="2" width="11.8515625" style="0" customWidth="1"/>
    <col min="3" max="3" width="30.421875" style="0" customWidth="1"/>
    <col min="4" max="4" width="18.28125" style="0" customWidth="1"/>
    <col min="5" max="5" width="4.7109375" style="0" customWidth="1"/>
    <col min="6" max="6" width="4.8515625" style="0" customWidth="1"/>
    <col min="7" max="7" width="4.57421875" style="0" customWidth="1"/>
    <col min="8" max="8" width="5.7109375" style="0" customWidth="1"/>
    <col min="9" max="9" width="5.28125" style="0" customWidth="1"/>
    <col min="10" max="10" width="4.851562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140625" style="0" customWidth="1"/>
    <col min="18" max="18" width="5.8515625" style="0" customWidth="1"/>
    <col min="19" max="19" width="5.7109375" style="0" customWidth="1"/>
    <col min="20" max="21" width="5.140625" style="0" customWidth="1"/>
    <col min="22" max="22" width="5.8515625" style="0" customWidth="1"/>
    <col min="23" max="23" width="4.7109375" style="0" customWidth="1"/>
    <col min="24" max="24" width="5.8515625" style="0" customWidth="1"/>
    <col min="25" max="25" width="5.57421875" style="0" customWidth="1"/>
    <col min="26" max="26" width="5.8515625" style="0" customWidth="1"/>
    <col min="27" max="27" width="4.8515625" style="0" customWidth="1"/>
    <col min="28" max="28" width="7.28125" style="0" customWidth="1"/>
    <col min="29" max="29" width="6.8515625" style="0" customWidth="1"/>
    <col min="30" max="30" width="7.57421875" style="0" customWidth="1"/>
    <col min="31" max="31" width="6.7109375" style="0" customWidth="1"/>
    <col min="38" max="38" width="7.140625" style="0" customWidth="1"/>
    <col min="39" max="39" width="7.8515625" style="0" customWidth="1"/>
    <col min="40" max="40" width="6.7109375" style="0" customWidth="1"/>
    <col min="41" max="42" width="6.8515625" style="0" customWidth="1"/>
    <col min="43" max="43" width="6.7109375" style="0" customWidth="1"/>
    <col min="44" max="44" width="7.140625" style="0" customWidth="1"/>
    <col min="45" max="45" width="7.28125" style="0" customWidth="1"/>
    <col min="46" max="46" width="7.140625" style="0" customWidth="1"/>
    <col min="47" max="47" width="6.140625" style="0" customWidth="1"/>
    <col min="48" max="48" width="6.8515625" style="0" customWidth="1"/>
  </cols>
  <sheetData>
    <row r="1" spans="1:50" ht="84" customHeight="1">
      <c r="A1" s="202" t="s">
        <v>0</v>
      </c>
      <c r="B1" s="202" t="s">
        <v>1</v>
      </c>
      <c r="C1" s="203" t="s">
        <v>2</v>
      </c>
      <c r="D1" s="204" t="s">
        <v>3</v>
      </c>
      <c r="E1" s="4" t="s">
        <v>50</v>
      </c>
      <c r="F1" s="201" t="s">
        <v>4</v>
      </c>
      <c r="G1" s="201"/>
      <c r="H1" s="201"/>
      <c r="I1" s="5" t="s">
        <v>51</v>
      </c>
      <c r="J1" s="201" t="s">
        <v>5</v>
      </c>
      <c r="K1" s="201"/>
      <c r="L1" s="201"/>
      <c r="M1" s="6" t="s">
        <v>52</v>
      </c>
      <c r="N1" s="200" t="s">
        <v>6</v>
      </c>
      <c r="O1" s="200"/>
      <c r="P1" s="200"/>
      <c r="Q1" s="6" t="s">
        <v>53</v>
      </c>
      <c r="R1" s="200" t="s">
        <v>7</v>
      </c>
      <c r="S1" s="200"/>
      <c r="T1" s="200"/>
      <c r="U1" s="6" t="s">
        <v>54</v>
      </c>
      <c r="V1" s="6" t="s">
        <v>82</v>
      </c>
      <c r="W1" s="200" t="s">
        <v>8</v>
      </c>
      <c r="X1" s="200"/>
      <c r="Y1" s="200"/>
      <c r="Z1" s="200"/>
      <c r="AA1" s="6" t="s">
        <v>55</v>
      </c>
      <c r="AB1" s="200" t="s">
        <v>9</v>
      </c>
      <c r="AC1" s="206"/>
      <c r="AD1" s="206"/>
      <c r="AE1" s="6" t="s">
        <v>56</v>
      </c>
      <c r="AF1" s="200" t="s">
        <v>10</v>
      </c>
      <c r="AG1" s="200"/>
      <c r="AH1" s="200"/>
      <c r="AI1" s="7" t="s">
        <v>57</v>
      </c>
      <c r="AJ1" s="200" t="s">
        <v>11</v>
      </c>
      <c r="AK1" s="200"/>
      <c r="AL1" s="200"/>
      <c r="AM1" s="200"/>
      <c r="AN1" s="6" t="s">
        <v>58</v>
      </c>
      <c r="AO1" s="200" t="s">
        <v>12</v>
      </c>
      <c r="AP1" s="200"/>
      <c r="AQ1" s="200"/>
      <c r="AR1" s="6" t="s">
        <v>59</v>
      </c>
      <c r="AS1" s="200" t="s">
        <v>13</v>
      </c>
      <c r="AT1" s="200"/>
      <c r="AU1" s="200"/>
      <c r="AV1" s="17"/>
      <c r="AW1" s="6" t="s">
        <v>84</v>
      </c>
      <c r="AX1" s="202" t="s">
        <v>17</v>
      </c>
    </row>
    <row r="2" spans="1:50" ht="15">
      <c r="A2" s="202"/>
      <c r="B2" s="202"/>
      <c r="C2" s="203"/>
      <c r="D2" s="204"/>
      <c r="E2" s="207" t="s">
        <v>18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2"/>
    </row>
    <row r="3" spans="1:50" ht="14.25">
      <c r="A3" s="202"/>
      <c r="B3" s="202"/>
      <c r="C3" s="203"/>
      <c r="D3" s="204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/>
      <c r="AX3" s="202"/>
    </row>
    <row r="4" spans="1:50" ht="15.75" customHeight="1">
      <c r="A4" s="202"/>
      <c r="B4" s="202"/>
      <c r="C4" s="203"/>
      <c r="D4" s="204"/>
      <c r="E4" s="209" t="s">
        <v>19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2"/>
    </row>
    <row r="5" spans="1:50" ht="14.25">
      <c r="A5" s="202"/>
      <c r="B5" s="202"/>
      <c r="C5" s="203"/>
      <c r="D5" s="204"/>
      <c r="E5" s="8">
        <v>1</v>
      </c>
      <c r="F5" s="8">
        <v>2</v>
      </c>
      <c r="G5" s="8">
        <v>3</v>
      </c>
      <c r="H5" s="8">
        <v>4</v>
      </c>
      <c r="I5" s="47">
        <v>5</v>
      </c>
      <c r="J5" s="47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58"/>
      <c r="W5" s="24">
        <v>18</v>
      </c>
      <c r="X5" s="24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7">
        <v>31</v>
      </c>
      <c r="AK5" s="57">
        <v>32</v>
      </c>
      <c r="AL5" s="57">
        <v>33</v>
      </c>
      <c r="AM5" s="57">
        <v>34</v>
      </c>
      <c r="AN5" s="57">
        <v>35</v>
      </c>
      <c r="AO5" s="57">
        <v>36</v>
      </c>
      <c r="AP5" s="57">
        <v>37</v>
      </c>
      <c r="AQ5" s="57">
        <v>38</v>
      </c>
      <c r="AR5" s="57">
        <v>38</v>
      </c>
      <c r="AS5" s="57">
        <v>40</v>
      </c>
      <c r="AT5" s="57">
        <v>41</v>
      </c>
      <c r="AU5" s="57">
        <v>42</v>
      </c>
      <c r="AV5" s="57">
        <v>43</v>
      </c>
      <c r="AW5" s="71"/>
      <c r="AX5" s="202"/>
    </row>
    <row r="6" spans="1:50" ht="15.75" customHeight="1">
      <c r="A6" s="227"/>
      <c r="B6" s="200" t="s">
        <v>90</v>
      </c>
      <c r="C6" s="212" t="s">
        <v>91</v>
      </c>
      <c r="D6" s="11"/>
      <c r="E6" s="12">
        <v>36</v>
      </c>
      <c r="F6" s="12">
        <v>36</v>
      </c>
      <c r="G6" s="12">
        <v>36</v>
      </c>
      <c r="H6" s="12">
        <v>36</v>
      </c>
      <c r="I6" s="48">
        <v>36</v>
      </c>
      <c r="J6" s="48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69"/>
      <c r="W6" s="25">
        <v>0</v>
      </c>
      <c r="X6" s="26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8">
        <v>36</v>
      </c>
      <c r="AK6" s="48">
        <v>36</v>
      </c>
      <c r="AL6" s="48">
        <v>36</v>
      </c>
      <c r="AM6" s="48">
        <v>36</v>
      </c>
      <c r="AN6" s="48">
        <v>36</v>
      </c>
      <c r="AO6" s="48">
        <v>36</v>
      </c>
      <c r="AP6" s="48">
        <v>36</v>
      </c>
      <c r="AQ6" s="48">
        <v>36</v>
      </c>
      <c r="AR6" s="48">
        <v>36</v>
      </c>
      <c r="AS6" s="48">
        <v>36</v>
      </c>
      <c r="AT6" s="48">
        <v>36</v>
      </c>
      <c r="AU6" s="35">
        <v>36</v>
      </c>
      <c r="AV6" s="35">
        <v>36</v>
      </c>
      <c r="AW6" s="68"/>
      <c r="AX6" s="11"/>
    </row>
    <row r="7" spans="1:50" ht="15">
      <c r="A7" s="228"/>
      <c r="B7" s="200"/>
      <c r="C7" s="212"/>
      <c r="D7" s="11"/>
      <c r="E7" s="12">
        <v>18</v>
      </c>
      <c r="F7" s="12">
        <v>18</v>
      </c>
      <c r="G7" s="12">
        <v>18</v>
      </c>
      <c r="H7" s="12">
        <v>18</v>
      </c>
      <c r="I7" s="48">
        <v>18</v>
      </c>
      <c r="J7" s="48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69"/>
      <c r="W7" s="25">
        <v>0</v>
      </c>
      <c r="X7" s="26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8">
        <v>18</v>
      </c>
      <c r="AK7" s="48">
        <v>18</v>
      </c>
      <c r="AL7" s="48">
        <v>18</v>
      </c>
      <c r="AM7" s="48">
        <v>18</v>
      </c>
      <c r="AN7" s="48">
        <v>18</v>
      </c>
      <c r="AO7" s="48">
        <v>18</v>
      </c>
      <c r="AP7" s="48">
        <v>18</v>
      </c>
      <c r="AQ7" s="48">
        <v>18</v>
      </c>
      <c r="AR7" s="48">
        <v>18</v>
      </c>
      <c r="AS7" s="48">
        <v>18</v>
      </c>
      <c r="AT7" s="48">
        <v>18</v>
      </c>
      <c r="AU7" s="35">
        <v>18</v>
      </c>
      <c r="AV7" s="35">
        <v>18</v>
      </c>
      <c r="AW7" s="68"/>
      <c r="AX7" s="11"/>
    </row>
    <row r="8" spans="1:50" ht="15">
      <c r="A8" s="228"/>
      <c r="B8" s="196" t="s">
        <v>92</v>
      </c>
      <c r="C8" s="196" t="s">
        <v>110</v>
      </c>
      <c r="D8" s="11" t="s">
        <v>30</v>
      </c>
      <c r="E8" s="12">
        <v>2</v>
      </c>
      <c r="F8" s="12">
        <v>2</v>
      </c>
      <c r="G8" s="12">
        <v>2</v>
      </c>
      <c r="H8" s="12">
        <v>2</v>
      </c>
      <c r="I8" s="48">
        <v>2</v>
      </c>
      <c r="J8" s="48">
        <v>2</v>
      </c>
      <c r="K8" s="12">
        <v>2</v>
      </c>
      <c r="L8" s="12">
        <v>2</v>
      </c>
      <c r="M8" s="12">
        <v>4</v>
      </c>
      <c r="N8" s="12">
        <v>4</v>
      </c>
      <c r="O8" s="12">
        <v>4</v>
      </c>
      <c r="P8" s="12">
        <v>4</v>
      </c>
      <c r="Q8" s="12">
        <v>4</v>
      </c>
      <c r="R8" s="12">
        <v>4</v>
      </c>
      <c r="S8" s="12">
        <v>4</v>
      </c>
      <c r="T8" s="11">
        <v>4</v>
      </c>
      <c r="U8" s="13"/>
      <c r="V8" s="69">
        <f aca="true" t="shared" si="0" ref="V8:V13">SUM(E8:U8)</f>
        <v>48</v>
      </c>
      <c r="W8" s="25"/>
      <c r="X8" s="2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48"/>
      <c r="AK8" s="48"/>
      <c r="AL8" s="48"/>
      <c r="AM8" s="48"/>
      <c r="AN8" s="48"/>
      <c r="AO8" s="48"/>
      <c r="AP8" s="48"/>
      <c r="AQ8" s="99"/>
      <c r="AR8" s="99"/>
      <c r="AS8" s="99"/>
      <c r="AT8" s="99"/>
      <c r="AU8" s="98"/>
      <c r="AV8" s="98"/>
      <c r="AW8" s="68"/>
      <c r="AX8" s="11">
        <f>SUM(AW8+V8)</f>
        <v>48</v>
      </c>
    </row>
    <row r="9" spans="1:50" ht="15">
      <c r="A9" s="228"/>
      <c r="B9" s="197"/>
      <c r="C9" s="197"/>
      <c r="D9" s="11" t="s">
        <v>24</v>
      </c>
      <c r="E9" s="107"/>
      <c r="F9" s="107">
        <v>1</v>
      </c>
      <c r="G9" s="107"/>
      <c r="H9" s="107">
        <v>1</v>
      </c>
      <c r="I9" s="109"/>
      <c r="J9" s="109">
        <v>1</v>
      </c>
      <c r="K9" s="107"/>
      <c r="L9" s="107">
        <v>1</v>
      </c>
      <c r="M9" s="107"/>
      <c r="N9" s="107">
        <v>2</v>
      </c>
      <c r="O9" s="107"/>
      <c r="P9" s="107">
        <v>2</v>
      </c>
      <c r="Q9" s="107"/>
      <c r="R9" s="107">
        <v>2</v>
      </c>
      <c r="S9" s="107"/>
      <c r="T9" s="187">
        <v>2</v>
      </c>
      <c r="U9" s="113"/>
      <c r="V9" s="115">
        <f t="shared" si="0"/>
        <v>12</v>
      </c>
      <c r="W9" s="25"/>
      <c r="X9" s="26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48"/>
      <c r="AK9" s="48"/>
      <c r="AL9" s="48"/>
      <c r="AM9" s="48"/>
      <c r="AN9" s="48"/>
      <c r="AO9" s="48"/>
      <c r="AP9" s="48"/>
      <c r="AQ9" s="99"/>
      <c r="AR9" s="99"/>
      <c r="AS9" s="99"/>
      <c r="AT9" s="99"/>
      <c r="AU9" s="98"/>
      <c r="AV9" s="98"/>
      <c r="AW9" s="68"/>
      <c r="AX9" s="11">
        <f aca="true" t="shared" si="1" ref="AX9:AX48">SUM(AW9+V9)</f>
        <v>12</v>
      </c>
    </row>
    <row r="10" spans="1:50" ht="15">
      <c r="A10" s="228"/>
      <c r="B10" s="198" t="s">
        <v>95</v>
      </c>
      <c r="C10" s="199" t="s">
        <v>111</v>
      </c>
      <c r="D10" s="11" t="s">
        <v>30</v>
      </c>
      <c r="E10" s="79">
        <v>2</v>
      </c>
      <c r="F10" s="79"/>
      <c r="G10" s="79">
        <v>2</v>
      </c>
      <c r="H10" s="79"/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2</v>
      </c>
      <c r="O10" s="79">
        <v>2</v>
      </c>
      <c r="P10" s="79">
        <v>2</v>
      </c>
      <c r="Q10" s="79"/>
      <c r="R10" s="79"/>
      <c r="S10" s="79"/>
      <c r="T10" s="85"/>
      <c r="U10" s="80"/>
      <c r="V10" s="69">
        <f t="shared" si="0"/>
        <v>20</v>
      </c>
      <c r="W10" s="25"/>
      <c r="X10" s="25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97"/>
      <c r="AR10" s="97"/>
      <c r="AS10" s="97"/>
      <c r="AT10" s="97"/>
      <c r="AU10" s="98"/>
      <c r="AV10" s="98"/>
      <c r="AW10" s="68">
        <f>SUM(Y10:AV10)</f>
        <v>0</v>
      </c>
      <c r="AX10" s="11">
        <f t="shared" si="1"/>
        <v>20</v>
      </c>
    </row>
    <row r="11" spans="1:50" ht="15">
      <c r="A11" s="228"/>
      <c r="B11" s="198"/>
      <c r="C11" s="199"/>
      <c r="D11" s="11" t="s">
        <v>24</v>
      </c>
      <c r="E11" s="116"/>
      <c r="F11" s="116"/>
      <c r="G11" s="116"/>
      <c r="H11" s="116"/>
      <c r="I11" s="116"/>
      <c r="J11" s="116"/>
      <c r="K11" s="116"/>
      <c r="L11" s="116"/>
      <c r="M11" s="116">
        <v>1</v>
      </c>
      <c r="N11" s="116">
        <v>1</v>
      </c>
      <c r="O11" s="116">
        <v>1</v>
      </c>
      <c r="P11" s="116">
        <v>1</v>
      </c>
      <c r="Q11" s="116"/>
      <c r="R11" s="116"/>
      <c r="S11" s="116"/>
      <c r="T11" s="116"/>
      <c r="U11" s="117"/>
      <c r="V11" s="115">
        <f t="shared" si="0"/>
        <v>4</v>
      </c>
      <c r="W11" s="25"/>
      <c r="X11" s="2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24"/>
      <c r="AR11" s="124"/>
      <c r="AS11" s="124"/>
      <c r="AT11" s="124"/>
      <c r="AU11" s="125"/>
      <c r="AV11" s="125"/>
      <c r="AW11" s="121">
        <f>SUM(Y11:AV11)</f>
        <v>0</v>
      </c>
      <c r="AX11" s="11">
        <f t="shared" si="1"/>
        <v>4</v>
      </c>
    </row>
    <row r="12" spans="1:50" ht="15">
      <c r="A12" s="228"/>
      <c r="B12" s="199" t="s">
        <v>96</v>
      </c>
      <c r="C12" s="199" t="s">
        <v>74</v>
      </c>
      <c r="D12" s="11" t="s">
        <v>30</v>
      </c>
      <c r="E12" s="79">
        <v>2</v>
      </c>
      <c r="F12" s="79">
        <v>2</v>
      </c>
      <c r="G12" s="79">
        <v>2</v>
      </c>
      <c r="H12" s="79">
        <v>2</v>
      </c>
      <c r="I12" s="79">
        <v>2</v>
      </c>
      <c r="J12" s="79">
        <v>2</v>
      </c>
      <c r="K12" s="79">
        <v>2</v>
      </c>
      <c r="L12" s="79">
        <v>2</v>
      </c>
      <c r="M12" s="79">
        <v>2</v>
      </c>
      <c r="N12" s="79">
        <v>2</v>
      </c>
      <c r="O12" s="79">
        <v>2</v>
      </c>
      <c r="P12" s="79">
        <v>2</v>
      </c>
      <c r="Q12" s="79">
        <v>2</v>
      </c>
      <c r="R12" s="79"/>
      <c r="S12" s="79"/>
      <c r="T12" s="85"/>
      <c r="U12" s="80"/>
      <c r="V12" s="69">
        <f t="shared" si="0"/>
        <v>26</v>
      </c>
      <c r="W12" s="25"/>
      <c r="X12" s="25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97"/>
      <c r="AR12" s="97"/>
      <c r="AS12" s="97"/>
      <c r="AT12" s="97"/>
      <c r="AU12" s="98"/>
      <c r="AV12" s="98"/>
      <c r="AW12" s="68">
        <f>SUM(Y12:AV12)</f>
        <v>0</v>
      </c>
      <c r="AX12" s="11">
        <f t="shared" si="1"/>
        <v>26</v>
      </c>
    </row>
    <row r="13" spans="1:50" ht="15">
      <c r="A13" s="228"/>
      <c r="B13" s="199"/>
      <c r="C13" s="199"/>
      <c r="D13" s="11" t="s">
        <v>24</v>
      </c>
      <c r="E13" s="116">
        <v>2</v>
      </c>
      <c r="F13" s="116">
        <v>2</v>
      </c>
      <c r="G13" s="116">
        <v>2</v>
      </c>
      <c r="H13" s="116">
        <v>2</v>
      </c>
      <c r="I13" s="116">
        <v>2</v>
      </c>
      <c r="J13" s="116">
        <v>2</v>
      </c>
      <c r="K13" s="116">
        <v>2</v>
      </c>
      <c r="L13" s="116">
        <v>2</v>
      </c>
      <c r="M13" s="116">
        <v>2</v>
      </c>
      <c r="N13" s="116">
        <v>2</v>
      </c>
      <c r="O13" s="116">
        <v>2</v>
      </c>
      <c r="P13" s="116">
        <v>2</v>
      </c>
      <c r="Q13" s="116">
        <v>2</v>
      </c>
      <c r="R13" s="116"/>
      <c r="S13" s="116"/>
      <c r="T13" s="116"/>
      <c r="U13" s="117"/>
      <c r="V13" s="115">
        <f t="shared" si="0"/>
        <v>26</v>
      </c>
      <c r="W13" s="25"/>
      <c r="X13" s="2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24"/>
      <c r="AR13" s="124"/>
      <c r="AS13" s="124"/>
      <c r="AT13" s="124"/>
      <c r="AU13" s="125"/>
      <c r="AV13" s="125"/>
      <c r="AW13" s="121">
        <f>SUM(Y13:AV13)</f>
        <v>0</v>
      </c>
      <c r="AX13" s="11">
        <f t="shared" si="1"/>
        <v>26</v>
      </c>
    </row>
    <row r="14" spans="1:50" ht="15">
      <c r="A14" s="228"/>
      <c r="B14" s="216" t="s">
        <v>100</v>
      </c>
      <c r="C14" s="216" t="s">
        <v>101</v>
      </c>
      <c r="D14" s="11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0"/>
      <c r="V14" s="69"/>
      <c r="W14" s="25"/>
      <c r="X14" s="26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85"/>
      <c r="AN14" s="85"/>
      <c r="AO14" s="85"/>
      <c r="AP14" s="85"/>
      <c r="AQ14" s="99"/>
      <c r="AR14" s="99"/>
      <c r="AS14" s="99"/>
      <c r="AT14" s="99"/>
      <c r="AU14" s="100"/>
      <c r="AV14" s="100"/>
      <c r="AW14" s="68"/>
      <c r="AX14" s="11">
        <f t="shared" si="1"/>
        <v>0</v>
      </c>
    </row>
    <row r="15" spans="1:50" ht="15">
      <c r="A15" s="228"/>
      <c r="B15" s="217"/>
      <c r="C15" s="217"/>
      <c r="D15" s="11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0"/>
      <c r="V15" s="69"/>
      <c r="W15" s="25"/>
      <c r="X15" s="26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85"/>
      <c r="AN15" s="85"/>
      <c r="AO15" s="85"/>
      <c r="AP15" s="85"/>
      <c r="AQ15" s="99"/>
      <c r="AR15" s="99"/>
      <c r="AS15" s="99"/>
      <c r="AT15" s="99"/>
      <c r="AU15" s="100"/>
      <c r="AV15" s="100"/>
      <c r="AW15" s="68"/>
      <c r="AX15" s="11">
        <f t="shared" si="1"/>
        <v>0</v>
      </c>
    </row>
    <row r="16" spans="1:50" ht="15.75" customHeight="1">
      <c r="A16" s="228"/>
      <c r="B16" s="200" t="s">
        <v>43</v>
      </c>
      <c r="C16" s="211" t="s">
        <v>102</v>
      </c>
      <c r="D16" s="11" t="s">
        <v>30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1"/>
      <c r="Q16" s="81"/>
      <c r="R16" s="85"/>
      <c r="S16" s="85"/>
      <c r="T16" s="85"/>
      <c r="U16" s="80"/>
      <c r="V16" s="69">
        <f>SUM(E16:U16)</f>
        <v>0</v>
      </c>
      <c r="W16" s="25"/>
      <c r="X16" s="26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85"/>
      <c r="AN16" s="85"/>
      <c r="AO16" s="85"/>
      <c r="AP16" s="85"/>
      <c r="AQ16" s="99"/>
      <c r="AR16" s="99"/>
      <c r="AS16" s="99"/>
      <c r="AT16" s="99"/>
      <c r="AU16" s="100"/>
      <c r="AV16" s="100"/>
      <c r="AW16" s="68">
        <f>SUM(Y16:AV16)</f>
        <v>0</v>
      </c>
      <c r="AX16" s="11">
        <f t="shared" si="1"/>
        <v>0</v>
      </c>
    </row>
    <row r="17" spans="1:50" ht="19.5" customHeight="1">
      <c r="A17" s="228"/>
      <c r="B17" s="200"/>
      <c r="C17" s="200"/>
      <c r="D17" s="11" t="s">
        <v>24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0"/>
      <c r="V17" s="69"/>
      <c r="W17" s="25"/>
      <c r="X17" s="26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85"/>
      <c r="AN17" s="85"/>
      <c r="AO17" s="85"/>
      <c r="AP17" s="85"/>
      <c r="AQ17" s="99"/>
      <c r="AR17" s="99"/>
      <c r="AS17" s="99"/>
      <c r="AT17" s="99"/>
      <c r="AU17" s="100"/>
      <c r="AV17" s="100"/>
      <c r="AW17" s="68"/>
      <c r="AX17" s="11">
        <f t="shared" si="1"/>
        <v>0</v>
      </c>
    </row>
    <row r="18" spans="1:50" ht="24" customHeight="1">
      <c r="A18" s="228"/>
      <c r="B18" s="196" t="s">
        <v>174</v>
      </c>
      <c r="C18" s="214" t="s">
        <v>131</v>
      </c>
      <c r="D18" s="11" t="s">
        <v>30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168"/>
      <c r="V18" s="69">
        <f>SUM(E18:U18)</f>
        <v>0</v>
      </c>
      <c r="W18" s="25"/>
      <c r="X18" s="26"/>
      <c r="Y18" s="161"/>
      <c r="Z18" s="191"/>
      <c r="AA18" s="161">
        <v>10</v>
      </c>
      <c r="AB18" s="161">
        <v>8</v>
      </c>
      <c r="AC18" s="161">
        <v>14</v>
      </c>
      <c r="AD18" s="161">
        <v>14</v>
      </c>
      <c r="AE18" s="161">
        <v>8</v>
      </c>
      <c r="AF18" s="161"/>
      <c r="AG18" s="161"/>
      <c r="AH18" s="161"/>
      <c r="AI18" s="161"/>
      <c r="AJ18" s="161"/>
      <c r="AK18" s="161"/>
      <c r="AL18" s="161"/>
      <c r="AM18" s="85"/>
      <c r="AN18" s="85"/>
      <c r="AO18" s="85"/>
      <c r="AP18" s="81"/>
      <c r="AQ18" s="99"/>
      <c r="AR18" s="99"/>
      <c r="AS18" s="99"/>
      <c r="AT18" s="99"/>
      <c r="AU18" s="100"/>
      <c r="AV18" s="100"/>
      <c r="AW18" s="68">
        <f>SUM(Y18:AV18)</f>
        <v>54</v>
      </c>
      <c r="AX18" s="11">
        <f t="shared" si="1"/>
        <v>54</v>
      </c>
    </row>
    <row r="19" spans="1:50" ht="26.25" customHeight="1">
      <c r="A19" s="228"/>
      <c r="B19" s="197"/>
      <c r="C19" s="215"/>
      <c r="D19" s="11" t="s">
        <v>24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  <c r="V19" s="115">
        <f>SUM(E19:U19)</f>
        <v>0</v>
      </c>
      <c r="W19" s="25"/>
      <c r="X19" s="26"/>
      <c r="Y19" s="116"/>
      <c r="Z19" s="194"/>
      <c r="AA19" s="116">
        <v>5</v>
      </c>
      <c r="AB19" s="116">
        <v>4</v>
      </c>
      <c r="AC19" s="116">
        <v>7</v>
      </c>
      <c r="AD19" s="116">
        <v>7</v>
      </c>
      <c r="AE19" s="116">
        <v>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24"/>
      <c r="AR19" s="124"/>
      <c r="AS19" s="124"/>
      <c r="AT19" s="124"/>
      <c r="AU19" s="126"/>
      <c r="AV19" s="126"/>
      <c r="AW19" s="121">
        <f>SUM(Y19:AV19)</f>
        <v>27</v>
      </c>
      <c r="AX19" s="11">
        <f t="shared" si="1"/>
        <v>27</v>
      </c>
    </row>
    <row r="20" spans="1:50" ht="25.5" customHeight="1">
      <c r="A20" s="228"/>
      <c r="B20" s="196" t="s">
        <v>172</v>
      </c>
      <c r="C20" s="196" t="s">
        <v>173</v>
      </c>
      <c r="D20" s="31" t="s">
        <v>30</v>
      </c>
      <c r="E20" s="161">
        <v>2</v>
      </c>
      <c r="F20" s="161">
        <v>2</v>
      </c>
      <c r="G20" s="161">
        <v>2</v>
      </c>
      <c r="H20" s="161">
        <v>2</v>
      </c>
      <c r="I20" s="161">
        <v>2</v>
      </c>
      <c r="J20" s="161">
        <v>2</v>
      </c>
      <c r="K20" s="161">
        <v>2</v>
      </c>
      <c r="L20" s="161">
        <v>2</v>
      </c>
      <c r="M20" s="161">
        <v>2</v>
      </c>
      <c r="N20" s="161">
        <v>2</v>
      </c>
      <c r="O20" s="161">
        <v>2</v>
      </c>
      <c r="P20" s="161">
        <v>2</v>
      </c>
      <c r="Q20" s="161">
        <v>2</v>
      </c>
      <c r="R20" s="161">
        <v>2</v>
      </c>
      <c r="S20" s="161">
        <v>2</v>
      </c>
      <c r="T20" s="161">
        <v>2</v>
      </c>
      <c r="U20" s="80">
        <v>2</v>
      </c>
      <c r="V20" s="69">
        <f>SUM(E20:U20)</f>
        <v>34</v>
      </c>
      <c r="W20" s="25"/>
      <c r="X20" s="26"/>
      <c r="Y20" s="161"/>
      <c r="Z20" s="81"/>
      <c r="AA20" s="161"/>
      <c r="AB20" s="161"/>
      <c r="AC20" s="161"/>
      <c r="AD20" s="161"/>
      <c r="AE20" s="161"/>
      <c r="AF20" s="161"/>
      <c r="AG20" s="161"/>
      <c r="AH20" s="161"/>
      <c r="AI20" s="161"/>
      <c r="AJ20" s="82"/>
      <c r="AK20" s="161"/>
      <c r="AL20" s="161"/>
      <c r="AM20" s="85"/>
      <c r="AN20" s="85"/>
      <c r="AO20" s="82"/>
      <c r="AP20" s="85"/>
      <c r="AQ20" s="99"/>
      <c r="AR20" s="99"/>
      <c r="AS20" s="99"/>
      <c r="AT20" s="99"/>
      <c r="AU20" s="100"/>
      <c r="AV20" s="100"/>
      <c r="AW20" s="68">
        <f>SUM(Y20:AV20)</f>
        <v>0</v>
      </c>
      <c r="AX20" s="11">
        <f t="shared" si="1"/>
        <v>34</v>
      </c>
    </row>
    <row r="21" spans="1:50" ht="27" customHeight="1">
      <c r="A21" s="228"/>
      <c r="B21" s="197"/>
      <c r="C21" s="197"/>
      <c r="D21" s="54" t="s">
        <v>109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>
        <v>1</v>
      </c>
      <c r="K21" s="116">
        <v>1</v>
      </c>
      <c r="L21" s="116">
        <v>1</v>
      </c>
      <c r="M21" s="116">
        <v>1</v>
      </c>
      <c r="N21" s="116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7">
        <v>1</v>
      </c>
      <c r="V21" s="115">
        <f>SUM(E21:U21)</f>
        <v>17</v>
      </c>
      <c r="W21" s="25"/>
      <c r="X21" s="2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24"/>
      <c r="AR21" s="124"/>
      <c r="AS21" s="124"/>
      <c r="AT21" s="124"/>
      <c r="AU21" s="126"/>
      <c r="AV21" s="126"/>
      <c r="AW21" s="121">
        <f>SUM(Y21:AV21)</f>
        <v>0</v>
      </c>
      <c r="AX21" s="11">
        <f t="shared" si="1"/>
        <v>17</v>
      </c>
    </row>
    <row r="22" spans="1:50" ht="36.75" customHeight="1">
      <c r="A22" s="228"/>
      <c r="B22" s="216" t="s">
        <v>107</v>
      </c>
      <c r="C22" s="218" t="s">
        <v>145</v>
      </c>
      <c r="D22" s="220"/>
      <c r="E22" s="161"/>
      <c r="F22" s="161"/>
      <c r="G22" s="161"/>
      <c r="H22" s="161"/>
      <c r="I22" s="161"/>
      <c r="J22" s="161"/>
      <c r="K22" s="161"/>
      <c r="L22" s="161"/>
      <c r="M22" s="82"/>
      <c r="N22" s="161"/>
      <c r="O22" s="161"/>
      <c r="P22" s="161"/>
      <c r="Q22" s="161"/>
      <c r="R22" s="161"/>
      <c r="S22" s="161"/>
      <c r="T22" s="161"/>
      <c r="U22" s="80"/>
      <c r="V22" s="69"/>
      <c r="W22" s="25"/>
      <c r="X22" s="26"/>
      <c r="Y22" s="161"/>
      <c r="Z22" s="82" t="s">
        <v>115</v>
      </c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85"/>
      <c r="AN22" s="85"/>
      <c r="AO22" s="190"/>
      <c r="AP22" s="85"/>
      <c r="AQ22" s="99"/>
      <c r="AR22" s="99"/>
      <c r="AS22" s="99"/>
      <c r="AT22" s="99"/>
      <c r="AU22" s="100"/>
      <c r="AV22" s="100"/>
      <c r="AW22" s="68"/>
      <c r="AX22" s="11">
        <f t="shared" si="1"/>
        <v>0</v>
      </c>
    </row>
    <row r="23" spans="1:50" ht="53.25" customHeight="1">
      <c r="A23" s="228"/>
      <c r="B23" s="217"/>
      <c r="C23" s="219"/>
      <c r="D23" s="221"/>
      <c r="E23" s="82"/>
      <c r="F23" s="161"/>
      <c r="G23" s="161"/>
      <c r="H23" s="161"/>
      <c r="I23" s="161"/>
      <c r="J23" s="161"/>
      <c r="K23" s="161"/>
      <c r="L23" s="161"/>
      <c r="M23" s="186"/>
      <c r="N23" s="161"/>
      <c r="O23" s="161"/>
      <c r="P23" s="83"/>
      <c r="Q23" s="161"/>
      <c r="R23" s="161"/>
      <c r="S23" s="161"/>
      <c r="T23" s="161"/>
      <c r="U23" s="80"/>
      <c r="V23" s="69"/>
      <c r="W23" s="25"/>
      <c r="X23" s="26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85"/>
      <c r="AN23" s="85"/>
      <c r="AO23" s="189"/>
      <c r="AP23" s="85"/>
      <c r="AQ23" s="99"/>
      <c r="AR23" s="99"/>
      <c r="AS23" s="99"/>
      <c r="AT23" s="99"/>
      <c r="AU23" s="100"/>
      <c r="AV23" s="100"/>
      <c r="AW23" s="68"/>
      <c r="AX23" s="11">
        <f t="shared" si="1"/>
        <v>0</v>
      </c>
    </row>
    <row r="24" spans="1:50" ht="24.75" customHeight="1">
      <c r="A24" s="228"/>
      <c r="B24" s="196" t="s">
        <v>108</v>
      </c>
      <c r="C24" s="214" t="s">
        <v>146</v>
      </c>
      <c r="D24" s="11" t="s">
        <v>30</v>
      </c>
      <c r="E24" s="161">
        <v>6</v>
      </c>
      <c r="F24" s="161">
        <v>6</v>
      </c>
      <c r="G24" s="161">
        <v>6</v>
      </c>
      <c r="H24" s="161">
        <v>6</v>
      </c>
      <c r="I24" s="161">
        <v>6</v>
      </c>
      <c r="J24" s="161">
        <v>6</v>
      </c>
      <c r="K24" s="161">
        <v>6</v>
      </c>
      <c r="L24" s="161">
        <v>6</v>
      </c>
      <c r="M24" s="93">
        <v>6</v>
      </c>
      <c r="N24" s="161">
        <v>6</v>
      </c>
      <c r="O24" s="161">
        <v>6</v>
      </c>
      <c r="P24" s="161">
        <v>6</v>
      </c>
      <c r="Q24" s="161">
        <v>6</v>
      </c>
      <c r="R24" s="161">
        <v>8</v>
      </c>
      <c r="S24" s="161">
        <v>8</v>
      </c>
      <c r="T24" s="161">
        <v>8</v>
      </c>
      <c r="U24" s="80">
        <v>6</v>
      </c>
      <c r="V24" s="69">
        <f>SUM(E24:U24)</f>
        <v>108</v>
      </c>
      <c r="W24" s="25"/>
      <c r="X24" s="26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85"/>
      <c r="AN24" s="85"/>
      <c r="AO24" s="85"/>
      <c r="AP24" s="85"/>
      <c r="AQ24" s="99"/>
      <c r="AR24" s="99"/>
      <c r="AS24" s="99"/>
      <c r="AT24" s="99"/>
      <c r="AU24" s="100"/>
      <c r="AV24" s="100"/>
      <c r="AW24" s="68">
        <f>SUM(Y24:AV24)</f>
        <v>0</v>
      </c>
      <c r="AX24" s="11">
        <f t="shared" si="1"/>
        <v>108</v>
      </c>
    </row>
    <row r="25" spans="1:50" ht="28.5" customHeight="1">
      <c r="A25" s="228"/>
      <c r="B25" s="197"/>
      <c r="C25" s="215"/>
      <c r="D25" s="11" t="s">
        <v>24</v>
      </c>
      <c r="E25" s="116">
        <v>3</v>
      </c>
      <c r="F25" s="116">
        <v>3</v>
      </c>
      <c r="G25" s="116">
        <v>3</v>
      </c>
      <c r="H25" s="116">
        <v>3</v>
      </c>
      <c r="I25" s="116">
        <v>3</v>
      </c>
      <c r="J25" s="116">
        <v>3</v>
      </c>
      <c r="K25" s="116">
        <v>3</v>
      </c>
      <c r="L25" s="116">
        <v>3</v>
      </c>
      <c r="M25" s="116">
        <v>3</v>
      </c>
      <c r="N25" s="116">
        <v>3</v>
      </c>
      <c r="O25" s="116">
        <v>3</v>
      </c>
      <c r="P25" s="116">
        <v>3</v>
      </c>
      <c r="Q25" s="116">
        <v>3</v>
      </c>
      <c r="R25" s="116">
        <v>4</v>
      </c>
      <c r="S25" s="116">
        <v>9</v>
      </c>
      <c r="T25" s="116">
        <v>4</v>
      </c>
      <c r="U25" s="117">
        <v>3</v>
      </c>
      <c r="V25" s="115">
        <f>SUM(E25:U25)</f>
        <v>59</v>
      </c>
      <c r="W25" s="25"/>
      <c r="X25" s="26"/>
      <c r="Y25" s="82" t="s">
        <v>89</v>
      </c>
      <c r="Z25" s="83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85"/>
      <c r="AN25" s="85"/>
      <c r="AO25" s="85"/>
      <c r="AP25" s="85"/>
      <c r="AQ25" s="99"/>
      <c r="AR25" s="99"/>
      <c r="AS25" s="99"/>
      <c r="AT25" s="99"/>
      <c r="AU25" s="100"/>
      <c r="AV25" s="100"/>
      <c r="AW25" s="68"/>
      <c r="AX25" s="11">
        <f t="shared" si="1"/>
        <v>59</v>
      </c>
    </row>
    <row r="26" spans="1:50" ht="29.25" customHeight="1">
      <c r="A26" s="228"/>
      <c r="B26" s="21" t="s">
        <v>112</v>
      </c>
      <c r="C26" s="55" t="s">
        <v>48</v>
      </c>
      <c r="E26" s="161"/>
      <c r="F26" s="161"/>
      <c r="G26" s="161"/>
      <c r="H26" s="161"/>
      <c r="I26" s="161"/>
      <c r="J26" s="161"/>
      <c r="K26" s="161"/>
      <c r="L26" s="89">
        <v>6</v>
      </c>
      <c r="M26" s="161"/>
      <c r="N26" s="161"/>
      <c r="O26" s="161"/>
      <c r="P26" s="161"/>
      <c r="Q26" s="161"/>
      <c r="R26" s="161"/>
      <c r="S26" s="161"/>
      <c r="T26" s="161"/>
      <c r="U26" s="91">
        <v>6</v>
      </c>
      <c r="V26" s="69">
        <f>SUM(E26:U26)</f>
        <v>12</v>
      </c>
      <c r="W26" s="25"/>
      <c r="X26" s="26"/>
      <c r="Y26" s="89">
        <v>6</v>
      </c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88"/>
      <c r="AM26" s="85"/>
      <c r="AN26" s="85"/>
      <c r="AO26" s="85"/>
      <c r="AP26" s="85"/>
      <c r="AQ26" s="99"/>
      <c r="AR26" s="99"/>
      <c r="AS26" s="99"/>
      <c r="AT26" s="99"/>
      <c r="AU26" s="100"/>
      <c r="AV26" s="100"/>
      <c r="AW26" s="68">
        <f>SUM(Y26:AV26)</f>
        <v>6</v>
      </c>
      <c r="AX26" s="11">
        <f t="shared" si="1"/>
        <v>18</v>
      </c>
    </row>
    <row r="27" spans="1:50" ht="31.5" customHeight="1">
      <c r="A27" s="228"/>
      <c r="B27" s="21" t="s">
        <v>113</v>
      </c>
      <c r="C27" s="55" t="s">
        <v>75</v>
      </c>
      <c r="D27" s="1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80"/>
      <c r="V27" s="69"/>
      <c r="W27" s="25"/>
      <c r="X27" s="26"/>
      <c r="Y27" s="96">
        <v>18</v>
      </c>
      <c r="Z27" s="96">
        <v>18</v>
      </c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6"/>
      <c r="AM27" s="85"/>
      <c r="AN27" s="85"/>
      <c r="AO27" s="85"/>
      <c r="AP27" s="85"/>
      <c r="AQ27" s="101"/>
      <c r="AR27" s="101"/>
      <c r="AS27" s="101"/>
      <c r="AT27" s="101"/>
      <c r="AU27" s="102"/>
      <c r="AV27" s="102"/>
      <c r="AW27" s="68">
        <f>SUM(Y27:AV27)</f>
        <v>36</v>
      </c>
      <c r="AX27" s="11">
        <f t="shared" si="1"/>
        <v>36</v>
      </c>
    </row>
    <row r="28" spans="1:50" ht="31.5" customHeight="1">
      <c r="A28" s="228"/>
      <c r="B28" s="216" t="s">
        <v>158</v>
      </c>
      <c r="C28" s="218" t="s">
        <v>162</v>
      </c>
      <c r="D28" s="1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80"/>
      <c r="V28" s="69"/>
      <c r="W28" s="25"/>
      <c r="X28" s="26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  <c r="AM28" s="161"/>
      <c r="AN28" s="161"/>
      <c r="AO28" s="161"/>
      <c r="AP28" s="161"/>
      <c r="AQ28" s="101"/>
      <c r="AR28" s="101"/>
      <c r="AS28" s="101"/>
      <c r="AT28" s="101"/>
      <c r="AU28" s="102"/>
      <c r="AV28" s="102"/>
      <c r="AW28" s="68"/>
      <c r="AX28" s="11">
        <f t="shared" si="1"/>
        <v>0</v>
      </c>
    </row>
    <row r="29" spans="1:50" ht="63" customHeight="1">
      <c r="A29" s="228"/>
      <c r="B29" s="217"/>
      <c r="C29" s="219"/>
      <c r="D29" s="1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80"/>
      <c r="V29" s="69"/>
      <c r="W29" s="25"/>
      <c r="X29" s="26"/>
      <c r="Y29" s="161"/>
      <c r="Z29" s="161"/>
      <c r="AA29" s="161"/>
      <c r="AB29" s="161"/>
      <c r="AC29" s="161"/>
      <c r="AD29" s="161"/>
      <c r="AE29" s="161"/>
      <c r="AF29" s="161"/>
      <c r="AG29" s="161"/>
      <c r="AH29" s="193" t="s">
        <v>177</v>
      </c>
      <c r="AI29" s="161"/>
      <c r="AJ29" s="161"/>
      <c r="AK29" s="161"/>
      <c r="AL29" s="162"/>
      <c r="AM29" s="161"/>
      <c r="AN29" s="161"/>
      <c r="AO29" s="161"/>
      <c r="AP29" s="161"/>
      <c r="AQ29" s="101"/>
      <c r="AR29" s="101"/>
      <c r="AS29" s="101"/>
      <c r="AT29" s="101"/>
      <c r="AU29" s="102"/>
      <c r="AV29" s="102"/>
      <c r="AW29" s="68"/>
      <c r="AX29" s="11">
        <f t="shared" si="1"/>
        <v>0</v>
      </c>
    </row>
    <row r="30" spans="1:50" ht="32.25" customHeight="1">
      <c r="A30" s="228"/>
      <c r="B30" s="196" t="s">
        <v>159</v>
      </c>
      <c r="C30" s="214" t="s">
        <v>161</v>
      </c>
      <c r="D30" s="11" t="s">
        <v>30</v>
      </c>
      <c r="E30" s="161">
        <v>4</v>
      </c>
      <c r="F30" s="161">
        <v>2</v>
      </c>
      <c r="G30" s="161">
        <v>2</v>
      </c>
      <c r="H30" s="161">
        <v>2</v>
      </c>
      <c r="I30" s="161">
        <v>2</v>
      </c>
      <c r="J30" s="161">
        <v>2</v>
      </c>
      <c r="K30" s="161">
        <v>2</v>
      </c>
      <c r="L30" s="161">
        <v>2</v>
      </c>
      <c r="M30" s="161">
        <v>2</v>
      </c>
      <c r="N30" s="161">
        <v>2</v>
      </c>
      <c r="O30" s="161">
        <v>2</v>
      </c>
      <c r="P30" s="161">
        <v>2</v>
      </c>
      <c r="Q30" s="161">
        <v>2</v>
      </c>
      <c r="R30" s="161">
        <v>2</v>
      </c>
      <c r="S30" s="161">
        <v>2</v>
      </c>
      <c r="T30" s="161">
        <v>2</v>
      </c>
      <c r="U30" s="80">
        <v>2</v>
      </c>
      <c r="V30" s="69">
        <f>SUM(E30:U30)</f>
        <v>36</v>
      </c>
      <c r="W30" s="25"/>
      <c r="X30" s="26"/>
      <c r="Y30" s="161"/>
      <c r="Z30" s="161"/>
      <c r="AA30" s="161">
        <v>4</v>
      </c>
      <c r="AB30" s="161">
        <v>4</v>
      </c>
      <c r="AC30" s="161">
        <v>6</v>
      </c>
      <c r="AD30" s="161">
        <v>4</v>
      </c>
      <c r="AE30" s="161">
        <v>4</v>
      </c>
      <c r="AF30" s="82" t="s">
        <v>89</v>
      </c>
      <c r="AG30" s="161"/>
      <c r="AH30" s="161"/>
      <c r="AI30" s="161"/>
      <c r="AJ30" s="161"/>
      <c r="AK30" s="161"/>
      <c r="AL30" s="161"/>
      <c r="AM30" s="85"/>
      <c r="AN30" s="85"/>
      <c r="AO30" s="85"/>
      <c r="AP30" s="85"/>
      <c r="AQ30" s="99"/>
      <c r="AR30" s="99"/>
      <c r="AS30" s="99"/>
      <c r="AT30" s="99"/>
      <c r="AU30" s="100"/>
      <c r="AV30" s="100"/>
      <c r="AW30" s="68">
        <f>SUM(Y30:AV30)</f>
        <v>22</v>
      </c>
      <c r="AX30" s="11">
        <f t="shared" si="1"/>
        <v>58</v>
      </c>
    </row>
    <row r="31" spans="1:50" ht="32.25" customHeight="1">
      <c r="A31" s="228"/>
      <c r="B31" s="197"/>
      <c r="C31" s="215"/>
      <c r="D31" s="11" t="s">
        <v>24</v>
      </c>
      <c r="E31" s="116">
        <v>2</v>
      </c>
      <c r="F31" s="116">
        <v>1</v>
      </c>
      <c r="G31" s="116">
        <v>1</v>
      </c>
      <c r="H31" s="116">
        <v>1</v>
      </c>
      <c r="I31" s="116">
        <v>1</v>
      </c>
      <c r="J31" s="116">
        <v>1</v>
      </c>
      <c r="K31" s="116">
        <v>1</v>
      </c>
      <c r="L31" s="116">
        <v>1</v>
      </c>
      <c r="M31" s="116">
        <v>1</v>
      </c>
      <c r="N31" s="116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7">
        <v>1</v>
      </c>
      <c r="V31" s="115">
        <f>SUM(E31:U31)</f>
        <v>18</v>
      </c>
      <c r="W31" s="25"/>
      <c r="X31" s="26"/>
      <c r="Y31" s="116"/>
      <c r="Z31" s="116"/>
      <c r="AA31" s="116">
        <v>2</v>
      </c>
      <c r="AB31" s="116">
        <v>2</v>
      </c>
      <c r="AC31" s="116">
        <v>3</v>
      </c>
      <c r="AD31" s="116">
        <v>2</v>
      </c>
      <c r="AE31" s="116">
        <v>2</v>
      </c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24"/>
      <c r="AR31" s="124"/>
      <c r="AS31" s="124"/>
      <c r="AT31" s="124"/>
      <c r="AU31" s="126"/>
      <c r="AV31" s="126"/>
      <c r="AW31" s="121">
        <f>SUM(Y31:AV31)</f>
        <v>11</v>
      </c>
      <c r="AX31" s="11">
        <f t="shared" si="1"/>
        <v>29</v>
      </c>
    </row>
    <row r="32" spans="1:50" ht="26.25" customHeight="1">
      <c r="A32" s="228"/>
      <c r="B32" s="133" t="s">
        <v>160</v>
      </c>
      <c r="C32" s="129" t="s">
        <v>48</v>
      </c>
      <c r="D32" s="92"/>
      <c r="E32" s="161"/>
      <c r="F32" s="161"/>
      <c r="G32" s="161"/>
      <c r="H32" s="161"/>
      <c r="I32" s="161"/>
      <c r="J32" s="161"/>
      <c r="K32" s="161"/>
      <c r="L32" s="161"/>
      <c r="M32" s="161"/>
      <c r="N32" s="89">
        <v>6</v>
      </c>
      <c r="O32" s="161"/>
      <c r="P32" s="161"/>
      <c r="Q32" s="161"/>
      <c r="R32" s="161"/>
      <c r="S32" s="161"/>
      <c r="T32" s="161"/>
      <c r="U32" s="91">
        <v>6</v>
      </c>
      <c r="V32" s="69">
        <f>SUM(E32:U32)</f>
        <v>12</v>
      </c>
      <c r="W32" s="25"/>
      <c r="X32" s="26"/>
      <c r="Y32" s="161"/>
      <c r="Z32" s="161"/>
      <c r="AA32" s="161"/>
      <c r="AB32" s="161"/>
      <c r="AC32" s="161"/>
      <c r="AD32" s="161"/>
      <c r="AE32" s="89">
        <v>6</v>
      </c>
      <c r="AF32" s="161"/>
      <c r="AG32" s="161"/>
      <c r="AH32" s="161"/>
      <c r="AI32" s="161"/>
      <c r="AJ32" s="161"/>
      <c r="AK32" s="161"/>
      <c r="AL32" s="161"/>
      <c r="AM32" s="85"/>
      <c r="AN32" s="85"/>
      <c r="AO32" s="85"/>
      <c r="AP32" s="85"/>
      <c r="AQ32" s="99"/>
      <c r="AR32" s="99"/>
      <c r="AS32" s="99"/>
      <c r="AT32" s="99"/>
      <c r="AU32" s="100"/>
      <c r="AV32" s="100"/>
      <c r="AW32" s="68">
        <f>SUM(Y32:AV32)</f>
        <v>6</v>
      </c>
      <c r="AX32" s="11">
        <f t="shared" si="1"/>
        <v>18</v>
      </c>
    </row>
    <row r="33" spans="1:50" ht="28.5" customHeight="1">
      <c r="A33" s="228"/>
      <c r="B33" s="21" t="s">
        <v>175</v>
      </c>
      <c r="C33" s="55" t="s">
        <v>75</v>
      </c>
      <c r="D33" s="92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80"/>
      <c r="V33" s="69"/>
      <c r="W33" s="25"/>
      <c r="X33" s="26"/>
      <c r="Y33" s="161"/>
      <c r="Z33" s="161"/>
      <c r="AA33" s="161"/>
      <c r="AB33" s="161"/>
      <c r="AC33" s="161"/>
      <c r="AD33" s="161"/>
      <c r="AE33" s="161"/>
      <c r="AF33" s="96">
        <v>18</v>
      </c>
      <c r="AG33" s="96">
        <v>36</v>
      </c>
      <c r="AH33" s="96">
        <v>18</v>
      </c>
      <c r="AI33" s="161"/>
      <c r="AJ33" s="161"/>
      <c r="AK33" s="161"/>
      <c r="AL33" s="161"/>
      <c r="AM33" s="85"/>
      <c r="AN33" s="85"/>
      <c r="AO33" s="85"/>
      <c r="AP33" s="85"/>
      <c r="AQ33" s="99"/>
      <c r="AR33" s="99"/>
      <c r="AS33" s="99"/>
      <c r="AT33" s="99"/>
      <c r="AU33" s="100"/>
      <c r="AV33" s="100"/>
      <c r="AW33" s="68">
        <f>SUM(Y33:AV33)</f>
        <v>72</v>
      </c>
      <c r="AX33" s="11">
        <f t="shared" si="1"/>
        <v>72</v>
      </c>
    </row>
    <row r="34" spans="1:50" ht="19.5" customHeight="1">
      <c r="A34" s="228"/>
      <c r="B34" s="216" t="s">
        <v>163</v>
      </c>
      <c r="C34" s="218" t="s">
        <v>164</v>
      </c>
      <c r="D34" s="92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80"/>
      <c r="V34" s="69"/>
      <c r="W34" s="25"/>
      <c r="X34" s="26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249" t="s">
        <v>177</v>
      </c>
      <c r="AJ34" s="161"/>
      <c r="AK34" s="161"/>
      <c r="AL34" s="161"/>
      <c r="AM34" s="161"/>
      <c r="AN34" s="161"/>
      <c r="AO34" s="161"/>
      <c r="AP34" s="161"/>
      <c r="AQ34" s="99"/>
      <c r="AR34" s="99"/>
      <c r="AS34" s="99"/>
      <c r="AT34" s="99"/>
      <c r="AU34" s="100"/>
      <c r="AV34" s="100"/>
      <c r="AW34" s="68"/>
      <c r="AX34" s="11">
        <f t="shared" si="1"/>
        <v>0</v>
      </c>
    </row>
    <row r="35" spans="1:50" ht="19.5" customHeight="1">
      <c r="A35" s="228"/>
      <c r="B35" s="217"/>
      <c r="C35" s="219"/>
      <c r="D35" s="92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80"/>
      <c r="V35" s="69"/>
      <c r="W35" s="25"/>
      <c r="X35" s="26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250"/>
      <c r="AJ35" s="161"/>
      <c r="AK35" s="161"/>
      <c r="AL35" s="161"/>
      <c r="AM35" s="161"/>
      <c r="AN35" s="161"/>
      <c r="AO35" s="161"/>
      <c r="AP35" s="161"/>
      <c r="AQ35" s="99"/>
      <c r="AR35" s="99"/>
      <c r="AS35" s="99"/>
      <c r="AT35" s="99"/>
      <c r="AU35" s="100"/>
      <c r="AV35" s="100"/>
      <c r="AW35" s="68"/>
      <c r="AX35" s="11">
        <f t="shared" si="1"/>
        <v>0</v>
      </c>
    </row>
    <row r="36" spans="1:50" ht="27" customHeight="1">
      <c r="A36" s="228"/>
      <c r="B36" s="196" t="s">
        <v>165</v>
      </c>
      <c r="C36" s="214" t="s">
        <v>166</v>
      </c>
      <c r="D36" s="11" t="s">
        <v>30</v>
      </c>
      <c r="E36" s="161">
        <v>4</v>
      </c>
      <c r="F36" s="161">
        <v>4</v>
      </c>
      <c r="G36" s="161">
        <v>4</v>
      </c>
      <c r="H36" s="161">
        <v>4</v>
      </c>
      <c r="I36" s="161">
        <v>4</v>
      </c>
      <c r="J36" s="161">
        <v>4</v>
      </c>
      <c r="K36" s="161">
        <v>4</v>
      </c>
      <c r="L36" s="161">
        <v>6</v>
      </c>
      <c r="M36" s="161">
        <v>6</v>
      </c>
      <c r="N36" s="161">
        <v>6</v>
      </c>
      <c r="O36" s="161">
        <v>6</v>
      </c>
      <c r="P36" s="161">
        <v>6</v>
      </c>
      <c r="Q36" s="161">
        <v>6</v>
      </c>
      <c r="R36" s="161">
        <v>6</v>
      </c>
      <c r="S36" s="161">
        <v>6</v>
      </c>
      <c r="T36" s="161">
        <v>6</v>
      </c>
      <c r="U36" s="80">
        <v>6</v>
      </c>
      <c r="V36" s="69">
        <f>SUM(E36:U36)</f>
        <v>88</v>
      </c>
      <c r="W36" s="25"/>
      <c r="X36" s="26"/>
      <c r="Y36" s="161"/>
      <c r="Z36" s="161"/>
      <c r="AA36" s="161">
        <v>10</v>
      </c>
      <c r="AB36" s="161">
        <v>10</v>
      </c>
      <c r="AC36" s="161">
        <v>10</v>
      </c>
      <c r="AD36" s="161">
        <v>8</v>
      </c>
      <c r="AE36" s="161">
        <v>4</v>
      </c>
      <c r="AF36" s="192" t="s">
        <v>178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99"/>
      <c r="AR36" s="99"/>
      <c r="AS36" s="99"/>
      <c r="AT36" s="99"/>
      <c r="AU36" s="100"/>
      <c r="AV36" s="100"/>
      <c r="AW36" s="68">
        <f>SUM(Y36:AV36)</f>
        <v>42</v>
      </c>
      <c r="AX36" s="11">
        <f t="shared" si="1"/>
        <v>130</v>
      </c>
    </row>
    <row r="37" spans="1:50" ht="28.5" customHeight="1">
      <c r="A37" s="228"/>
      <c r="B37" s="197"/>
      <c r="C37" s="215"/>
      <c r="D37" s="11" t="s">
        <v>24</v>
      </c>
      <c r="E37" s="116">
        <v>2</v>
      </c>
      <c r="F37" s="116">
        <v>2</v>
      </c>
      <c r="G37" s="116">
        <v>2</v>
      </c>
      <c r="H37" s="116">
        <v>2</v>
      </c>
      <c r="I37" s="116">
        <v>2</v>
      </c>
      <c r="J37" s="116">
        <v>2</v>
      </c>
      <c r="K37" s="116">
        <v>2</v>
      </c>
      <c r="L37" s="116">
        <v>3</v>
      </c>
      <c r="M37" s="116">
        <v>3</v>
      </c>
      <c r="N37" s="116">
        <v>2</v>
      </c>
      <c r="O37" s="116">
        <v>3</v>
      </c>
      <c r="P37" s="116">
        <v>3</v>
      </c>
      <c r="Q37" s="116">
        <v>3</v>
      </c>
      <c r="R37" s="116">
        <v>3</v>
      </c>
      <c r="S37" s="116">
        <v>3</v>
      </c>
      <c r="T37" s="116">
        <v>3</v>
      </c>
      <c r="U37" s="117">
        <v>4</v>
      </c>
      <c r="V37" s="69">
        <f>SUM(E37:U37)</f>
        <v>44</v>
      </c>
      <c r="W37" s="25"/>
      <c r="X37" s="26"/>
      <c r="Y37" s="116"/>
      <c r="Z37" s="116"/>
      <c r="AA37" s="116">
        <v>5</v>
      </c>
      <c r="AB37" s="116">
        <v>5</v>
      </c>
      <c r="AC37" s="116">
        <v>5</v>
      </c>
      <c r="AD37" s="116">
        <v>4</v>
      </c>
      <c r="AE37" s="116">
        <v>2</v>
      </c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24"/>
      <c r="AR37" s="124"/>
      <c r="AS37" s="124"/>
      <c r="AT37" s="124"/>
      <c r="AU37" s="126"/>
      <c r="AV37" s="126"/>
      <c r="AW37" s="121">
        <f>SUM(Y37:AV37)</f>
        <v>21</v>
      </c>
      <c r="AX37" s="11">
        <f t="shared" si="1"/>
        <v>65</v>
      </c>
    </row>
    <row r="38" spans="1:50" ht="28.5" customHeight="1">
      <c r="A38" s="228"/>
      <c r="B38" s="133" t="s">
        <v>139</v>
      </c>
      <c r="C38" s="129" t="s">
        <v>48</v>
      </c>
      <c r="D38" s="92"/>
      <c r="E38" s="161"/>
      <c r="F38" s="161"/>
      <c r="G38" s="161"/>
      <c r="H38" s="89">
        <v>6</v>
      </c>
      <c r="I38" s="161"/>
      <c r="J38" s="161"/>
      <c r="K38" s="89">
        <v>6</v>
      </c>
      <c r="L38" s="161"/>
      <c r="M38" s="161"/>
      <c r="N38" s="89">
        <v>6</v>
      </c>
      <c r="O38" s="161"/>
      <c r="P38" s="89">
        <v>6</v>
      </c>
      <c r="Q38" s="161"/>
      <c r="R38" s="89">
        <v>6</v>
      </c>
      <c r="S38" s="161"/>
      <c r="T38" s="161"/>
      <c r="U38" s="91">
        <v>6</v>
      </c>
      <c r="V38" s="69">
        <f>SUM(E38:U38)</f>
        <v>36</v>
      </c>
      <c r="W38" s="25"/>
      <c r="X38" s="26"/>
      <c r="Y38" s="161"/>
      <c r="Z38" s="89">
        <v>6</v>
      </c>
      <c r="AA38" s="161"/>
      <c r="AB38" s="89">
        <v>6</v>
      </c>
      <c r="AC38" s="161"/>
      <c r="AD38" s="161"/>
      <c r="AE38" s="89">
        <v>6</v>
      </c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99"/>
      <c r="AR38" s="99"/>
      <c r="AS38" s="99"/>
      <c r="AT38" s="99"/>
      <c r="AU38" s="100"/>
      <c r="AV38" s="100"/>
      <c r="AW38" s="68">
        <f>SUM(Y38:AV38)</f>
        <v>18</v>
      </c>
      <c r="AX38" s="11">
        <f t="shared" si="1"/>
        <v>54</v>
      </c>
    </row>
    <row r="39" spans="1:50" ht="31.5" customHeight="1">
      <c r="A39" s="228"/>
      <c r="B39" s="21" t="s">
        <v>176</v>
      </c>
      <c r="C39" s="55" t="s">
        <v>75</v>
      </c>
      <c r="D39" s="1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80"/>
      <c r="V39" s="69"/>
      <c r="W39" s="25"/>
      <c r="X39" s="26"/>
      <c r="Y39" s="161"/>
      <c r="Z39" s="161"/>
      <c r="AA39" s="161"/>
      <c r="AB39" s="161"/>
      <c r="AC39" s="161"/>
      <c r="AD39" s="161"/>
      <c r="AE39" s="161"/>
      <c r="AF39" s="161"/>
      <c r="AG39" s="161"/>
      <c r="AH39" s="96">
        <v>6</v>
      </c>
      <c r="AI39" s="96">
        <v>30</v>
      </c>
      <c r="AJ39" s="161"/>
      <c r="AK39" s="161"/>
      <c r="AL39" s="161"/>
      <c r="AM39" s="161"/>
      <c r="AN39" s="161"/>
      <c r="AO39" s="161"/>
      <c r="AP39" s="161"/>
      <c r="AQ39" s="99"/>
      <c r="AR39" s="99"/>
      <c r="AS39" s="99"/>
      <c r="AT39" s="99"/>
      <c r="AU39" s="100"/>
      <c r="AV39" s="100"/>
      <c r="AW39" s="68">
        <f>SUM(Y39:AV39)</f>
        <v>36</v>
      </c>
      <c r="AX39" s="11">
        <f t="shared" si="1"/>
        <v>36</v>
      </c>
    </row>
    <row r="40" spans="1:50" ht="19.5" customHeight="1">
      <c r="A40" s="228"/>
      <c r="B40" s="216" t="s">
        <v>167</v>
      </c>
      <c r="C40" s="218" t="s">
        <v>170</v>
      </c>
      <c r="D40" s="92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80"/>
      <c r="V40" s="69"/>
      <c r="W40" s="25"/>
      <c r="X40" s="26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249" t="s">
        <v>177</v>
      </c>
      <c r="AM40" s="161"/>
      <c r="AN40" s="161"/>
      <c r="AO40" s="161"/>
      <c r="AP40" s="161"/>
      <c r="AQ40" s="99"/>
      <c r="AR40" s="99"/>
      <c r="AS40" s="99"/>
      <c r="AT40" s="99"/>
      <c r="AU40" s="100"/>
      <c r="AV40" s="100"/>
      <c r="AW40" s="68"/>
      <c r="AX40" s="11">
        <f t="shared" si="1"/>
        <v>0</v>
      </c>
    </row>
    <row r="41" spans="1:50" ht="19.5" customHeight="1">
      <c r="A41" s="228"/>
      <c r="B41" s="217"/>
      <c r="C41" s="219"/>
      <c r="D41" s="92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80"/>
      <c r="V41" s="69"/>
      <c r="W41" s="25"/>
      <c r="X41" s="26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250"/>
      <c r="AM41" s="161"/>
      <c r="AN41" s="161"/>
      <c r="AO41" s="161"/>
      <c r="AP41" s="161"/>
      <c r="AQ41" s="99"/>
      <c r="AR41" s="99"/>
      <c r="AS41" s="99"/>
      <c r="AT41" s="99"/>
      <c r="AU41" s="100"/>
      <c r="AV41" s="100"/>
      <c r="AW41" s="68"/>
      <c r="AX41" s="11">
        <f t="shared" si="1"/>
        <v>0</v>
      </c>
    </row>
    <row r="42" spans="1:50" ht="19.5" customHeight="1">
      <c r="A42" s="228"/>
      <c r="B42" s="196" t="s">
        <v>168</v>
      </c>
      <c r="C42" s="214" t="s">
        <v>171</v>
      </c>
      <c r="D42" s="11" t="s">
        <v>30</v>
      </c>
      <c r="E42" s="161">
        <v>14</v>
      </c>
      <c r="F42" s="161">
        <v>12</v>
      </c>
      <c r="G42" s="161">
        <v>10</v>
      </c>
      <c r="H42" s="161">
        <v>12</v>
      </c>
      <c r="I42" s="161">
        <v>10</v>
      </c>
      <c r="J42" s="161">
        <v>10</v>
      </c>
      <c r="K42" s="161">
        <v>10</v>
      </c>
      <c r="L42" s="161">
        <v>8</v>
      </c>
      <c r="M42" s="161">
        <v>6</v>
      </c>
      <c r="N42" s="161"/>
      <c r="O42" s="161">
        <v>6</v>
      </c>
      <c r="P42" s="161">
        <v>6</v>
      </c>
      <c r="Q42" s="161">
        <v>8</v>
      </c>
      <c r="R42" s="161">
        <v>8</v>
      </c>
      <c r="S42" s="161">
        <v>8</v>
      </c>
      <c r="T42" s="161">
        <v>8</v>
      </c>
      <c r="U42" s="80">
        <v>2</v>
      </c>
      <c r="V42" s="69">
        <f>SUM(E42:U42)</f>
        <v>138</v>
      </c>
      <c r="W42" s="25"/>
      <c r="X42" s="26"/>
      <c r="Y42" s="161"/>
      <c r="Z42" s="161"/>
      <c r="AA42" s="161">
        <v>6</v>
      </c>
      <c r="AB42" s="161">
        <v>8</v>
      </c>
      <c r="AC42" s="161">
        <v>6</v>
      </c>
      <c r="AD42" s="161">
        <v>4</v>
      </c>
      <c r="AE42" s="161">
        <v>8</v>
      </c>
      <c r="AF42" s="161"/>
      <c r="AG42" s="161"/>
      <c r="AH42" s="161"/>
      <c r="AI42" s="161"/>
      <c r="AJ42" s="195" t="s">
        <v>179</v>
      </c>
      <c r="AK42" s="161"/>
      <c r="AL42" s="161"/>
      <c r="AM42" s="161"/>
      <c r="AN42" s="161"/>
      <c r="AO42" s="161"/>
      <c r="AP42" s="161"/>
      <c r="AQ42" s="99"/>
      <c r="AR42" s="99"/>
      <c r="AS42" s="99"/>
      <c r="AT42" s="99"/>
      <c r="AU42" s="100"/>
      <c r="AV42" s="100"/>
      <c r="AW42" s="68">
        <v>50</v>
      </c>
      <c r="AX42" s="11">
        <f t="shared" si="1"/>
        <v>188</v>
      </c>
    </row>
    <row r="43" spans="1:50" ht="19.5" customHeight="1">
      <c r="A43" s="228"/>
      <c r="B43" s="197"/>
      <c r="C43" s="215"/>
      <c r="D43" s="11" t="s">
        <v>24</v>
      </c>
      <c r="E43" s="116">
        <v>8</v>
      </c>
      <c r="F43" s="116">
        <v>5</v>
      </c>
      <c r="G43" s="116">
        <v>6</v>
      </c>
      <c r="H43" s="116">
        <v>5</v>
      </c>
      <c r="I43" s="116">
        <v>6</v>
      </c>
      <c r="J43" s="116">
        <v>5</v>
      </c>
      <c r="K43" s="116">
        <v>6</v>
      </c>
      <c r="L43" s="116">
        <v>4</v>
      </c>
      <c r="M43" s="116">
        <v>4</v>
      </c>
      <c r="N43" s="116"/>
      <c r="O43" s="116">
        <v>4</v>
      </c>
      <c r="P43" s="116">
        <v>2</v>
      </c>
      <c r="Q43" s="116">
        <v>5</v>
      </c>
      <c r="R43" s="116">
        <v>4</v>
      </c>
      <c r="S43" s="116">
        <v>1</v>
      </c>
      <c r="T43" s="116">
        <v>4</v>
      </c>
      <c r="U43" s="117"/>
      <c r="V43" s="115">
        <f>SUM(E43:U43)</f>
        <v>69</v>
      </c>
      <c r="W43" s="25"/>
      <c r="X43" s="26"/>
      <c r="Y43" s="161"/>
      <c r="Z43" s="161"/>
      <c r="AA43" s="161">
        <v>3</v>
      </c>
      <c r="AB43" s="161">
        <v>4</v>
      </c>
      <c r="AC43" s="161">
        <v>3</v>
      </c>
      <c r="AD43" s="161">
        <v>2</v>
      </c>
      <c r="AE43" s="161">
        <v>4</v>
      </c>
      <c r="AF43" s="161"/>
      <c r="AG43" s="161"/>
      <c r="AH43" s="161"/>
      <c r="AI43" s="161"/>
      <c r="AJ43" s="161">
        <v>9</v>
      </c>
      <c r="AK43" s="161"/>
      <c r="AL43" s="161"/>
      <c r="AM43" s="161"/>
      <c r="AN43" s="161"/>
      <c r="AO43" s="161"/>
      <c r="AP43" s="161"/>
      <c r="AQ43" s="99"/>
      <c r="AR43" s="99"/>
      <c r="AS43" s="99"/>
      <c r="AT43" s="99"/>
      <c r="AU43" s="100"/>
      <c r="AV43" s="100"/>
      <c r="AW43" s="68">
        <f>SUM(Y43:AV43)</f>
        <v>25</v>
      </c>
      <c r="AX43" s="11">
        <f t="shared" si="1"/>
        <v>94</v>
      </c>
    </row>
    <row r="44" spans="1:50" ht="19.5" customHeight="1">
      <c r="A44" s="228"/>
      <c r="B44" s="133" t="s">
        <v>169</v>
      </c>
      <c r="C44" s="129" t="s">
        <v>48</v>
      </c>
      <c r="D44" s="92"/>
      <c r="E44" s="161"/>
      <c r="F44" s="89">
        <v>6</v>
      </c>
      <c r="G44" s="89">
        <v>6</v>
      </c>
      <c r="H44" s="161"/>
      <c r="I44" s="89">
        <v>6</v>
      </c>
      <c r="J44" s="89">
        <v>6</v>
      </c>
      <c r="K44" s="161"/>
      <c r="L44" s="161"/>
      <c r="M44" s="89">
        <v>6</v>
      </c>
      <c r="N44" s="161"/>
      <c r="O44" s="89">
        <v>6</v>
      </c>
      <c r="P44" s="161"/>
      <c r="Q44" s="89">
        <v>6</v>
      </c>
      <c r="R44" s="161"/>
      <c r="S44" s="89">
        <v>6</v>
      </c>
      <c r="T44" s="89">
        <v>6</v>
      </c>
      <c r="U44" s="80"/>
      <c r="V44" s="69">
        <f>SUM(E44:U44)</f>
        <v>54</v>
      </c>
      <c r="W44" s="25"/>
      <c r="X44" s="26"/>
      <c r="Y44" s="161"/>
      <c r="Z44" s="161"/>
      <c r="AA44" s="89">
        <v>6</v>
      </c>
      <c r="AB44" s="161"/>
      <c r="AC44" s="161"/>
      <c r="AD44" s="89">
        <v>6</v>
      </c>
      <c r="AE44" s="161"/>
      <c r="AF44" s="161"/>
      <c r="AG44" s="161"/>
      <c r="AH44" s="161"/>
      <c r="AI44" s="161"/>
      <c r="AJ44" s="89">
        <v>6</v>
      </c>
      <c r="AK44" s="161"/>
      <c r="AL44" s="161"/>
      <c r="AM44" s="161"/>
      <c r="AN44" s="161"/>
      <c r="AO44" s="161"/>
      <c r="AP44" s="161"/>
      <c r="AQ44" s="99"/>
      <c r="AR44" s="99"/>
      <c r="AS44" s="99"/>
      <c r="AT44" s="99"/>
      <c r="AU44" s="100"/>
      <c r="AV44" s="100"/>
      <c r="AW44" s="68">
        <f>SUM(Y44:AV44)</f>
        <v>18</v>
      </c>
      <c r="AX44" s="11">
        <f t="shared" si="1"/>
        <v>72</v>
      </c>
    </row>
    <row r="45" spans="1:50" ht="19.5" customHeight="1">
      <c r="A45" s="228"/>
      <c r="B45" s="21" t="s">
        <v>176</v>
      </c>
      <c r="C45" s="55" t="s">
        <v>75</v>
      </c>
      <c r="D45" s="1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80"/>
      <c r="V45" s="69"/>
      <c r="W45" s="25"/>
      <c r="X45" s="26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96">
        <v>6</v>
      </c>
      <c r="AK45" s="96">
        <v>36</v>
      </c>
      <c r="AL45" s="96">
        <v>30</v>
      </c>
      <c r="AM45" s="161"/>
      <c r="AN45" s="161"/>
      <c r="AO45" s="161"/>
      <c r="AP45" s="161"/>
      <c r="AQ45" s="99"/>
      <c r="AR45" s="99"/>
      <c r="AS45" s="99"/>
      <c r="AT45" s="99"/>
      <c r="AU45" s="100"/>
      <c r="AV45" s="100"/>
      <c r="AW45" s="68">
        <f>SUM(Y45:AV45)</f>
        <v>72</v>
      </c>
      <c r="AX45" s="11">
        <f t="shared" si="1"/>
        <v>72</v>
      </c>
    </row>
    <row r="46" spans="1:50" ht="15.75" customHeight="1">
      <c r="A46" s="228"/>
      <c r="B46" s="247" t="s">
        <v>121</v>
      </c>
      <c r="C46" s="248" t="s">
        <v>122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0"/>
      <c r="V46" s="69"/>
      <c r="W46" s="25"/>
      <c r="X46" s="26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04">
        <v>36</v>
      </c>
      <c r="AN46" s="104">
        <v>36</v>
      </c>
      <c r="AO46" s="104">
        <v>36</v>
      </c>
      <c r="AP46" s="104">
        <v>36</v>
      </c>
      <c r="AQ46" s="99"/>
      <c r="AR46" s="99"/>
      <c r="AS46" s="99"/>
      <c r="AT46" s="99"/>
      <c r="AU46" s="100"/>
      <c r="AV46" s="100"/>
      <c r="AW46" s="68"/>
      <c r="AX46" s="11">
        <f t="shared" si="1"/>
        <v>0</v>
      </c>
    </row>
    <row r="47" spans="1:50" ht="15.75" customHeight="1">
      <c r="A47" s="228"/>
      <c r="B47" s="217"/>
      <c r="C47" s="21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0"/>
      <c r="V47" s="69"/>
      <c r="W47" s="25"/>
      <c r="X47" s="26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99"/>
      <c r="AR47" s="99"/>
      <c r="AS47" s="99"/>
      <c r="AT47" s="99"/>
      <c r="AU47" s="100"/>
      <c r="AV47" s="100"/>
      <c r="AW47" s="68"/>
      <c r="AX47" s="11">
        <f t="shared" si="1"/>
        <v>0</v>
      </c>
    </row>
    <row r="48" spans="1:50" ht="15">
      <c r="A48" s="228"/>
      <c r="B48" s="23"/>
      <c r="C48" s="52"/>
      <c r="D48" s="11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4"/>
      <c r="V48" s="66">
        <f>SUM(V6:V47)</f>
        <v>861</v>
      </c>
      <c r="W48" s="28"/>
      <c r="X48" s="26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99"/>
      <c r="AR48" s="99"/>
      <c r="AS48" s="99"/>
      <c r="AT48" s="99"/>
      <c r="AU48" s="98"/>
      <c r="AV48" s="98"/>
      <c r="AW48" s="68">
        <f>SUM(AW5:AW47)</f>
        <v>516</v>
      </c>
      <c r="AX48" s="11">
        <f t="shared" si="1"/>
        <v>1377</v>
      </c>
    </row>
    <row r="49" spans="1:50" ht="24.75" customHeight="1">
      <c r="A49" s="228"/>
      <c r="B49" s="213" t="s">
        <v>36</v>
      </c>
      <c r="C49" s="213"/>
      <c r="D49" s="213"/>
      <c r="E49" s="20">
        <f>SUM(E8:E48)</f>
        <v>54</v>
      </c>
      <c r="F49" s="20">
        <f aca="true" t="shared" si="2" ref="F49:AW49">SUM(F8:F48)</f>
        <v>51</v>
      </c>
      <c r="G49" s="20">
        <f t="shared" si="2"/>
        <v>51</v>
      </c>
      <c r="H49" s="20">
        <f t="shared" si="2"/>
        <v>51</v>
      </c>
      <c r="I49" s="20">
        <f t="shared" si="2"/>
        <v>51</v>
      </c>
      <c r="J49" s="20">
        <f t="shared" si="2"/>
        <v>51</v>
      </c>
      <c r="K49" s="20">
        <f t="shared" si="2"/>
        <v>51</v>
      </c>
      <c r="L49" s="20">
        <f t="shared" si="2"/>
        <v>51</v>
      </c>
      <c r="M49" s="20">
        <f t="shared" si="2"/>
        <v>51</v>
      </c>
      <c r="N49" s="20">
        <f t="shared" si="2"/>
        <v>48</v>
      </c>
      <c r="O49" s="20">
        <f t="shared" si="2"/>
        <v>51</v>
      </c>
      <c r="P49" s="20">
        <f t="shared" si="2"/>
        <v>51</v>
      </c>
      <c r="Q49" s="20">
        <f t="shared" si="2"/>
        <v>51</v>
      </c>
      <c r="R49" s="20">
        <f t="shared" si="2"/>
        <v>51</v>
      </c>
      <c r="S49" s="20">
        <f t="shared" si="2"/>
        <v>51</v>
      </c>
      <c r="T49" s="20">
        <f t="shared" si="2"/>
        <v>51</v>
      </c>
      <c r="U49" s="20">
        <f t="shared" si="2"/>
        <v>45</v>
      </c>
      <c r="V49" s="20">
        <f>SUM(E49:U49)</f>
        <v>861</v>
      </c>
      <c r="W49" s="20">
        <f t="shared" si="2"/>
        <v>0</v>
      </c>
      <c r="X49" s="20">
        <f t="shared" si="2"/>
        <v>0</v>
      </c>
      <c r="Y49" s="20">
        <f t="shared" si="2"/>
        <v>24</v>
      </c>
      <c r="Z49" s="20">
        <f t="shared" si="2"/>
        <v>24</v>
      </c>
      <c r="AA49" s="20">
        <f t="shared" si="2"/>
        <v>51</v>
      </c>
      <c r="AB49" s="20">
        <f t="shared" si="2"/>
        <v>51</v>
      </c>
      <c r="AC49" s="20">
        <f t="shared" si="2"/>
        <v>54</v>
      </c>
      <c r="AD49" s="20">
        <f t="shared" si="2"/>
        <v>51</v>
      </c>
      <c r="AE49" s="20">
        <f t="shared" si="2"/>
        <v>48</v>
      </c>
      <c r="AF49" s="20">
        <f t="shared" si="2"/>
        <v>18</v>
      </c>
      <c r="AG49" s="20">
        <f t="shared" si="2"/>
        <v>36</v>
      </c>
      <c r="AH49" s="20">
        <f t="shared" si="2"/>
        <v>24</v>
      </c>
      <c r="AI49" s="20">
        <f t="shared" si="2"/>
        <v>30</v>
      </c>
      <c r="AJ49" s="20">
        <f t="shared" si="2"/>
        <v>21</v>
      </c>
      <c r="AK49" s="20">
        <f t="shared" si="2"/>
        <v>36</v>
      </c>
      <c r="AL49" s="20">
        <f t="shared" si="2"/>
        <v>30</v>
      </c>
      <c r="AM49" s="20">
        <f t="shared" si="2"/>
        <v>36</v>
      </c>
      <c r="AN49" s="20">
        <f t="shared" si="2"/>
        <v>36</v>
      </c>
      <c r="AO49" s="20">
        <f t="shared" si="2"/>
        <v>36</v>
      </c>
      <c r="AP49" s="20">
        <f t="shared" si="2"/>
        <v>36</v>
      </c>
      <c r="AQ49" s="20">
        <f t="shared" si="2"/>
        <v>0</v>
      </c>
      <c r="AR49" s="20">
        <f t="shared" si="2"/>
        <v>0</v>
      </c>
      <c r="AS49" s="20">
        <f t="shared" si="2"/>
        <v>0</v>
      </c>
      <c r="AT49" s="20">
        <f t="shared" si="2"/>
        <v>0</v>
      </c>
      <c r="AU49" s="20">
        <f t="shared" si="2"/>
        <v>0</v>
      </c>
      <c r="AV49" s="20">
        <f t="shared" si="2"/>
        <v>0</v>
      </c>
      <c r="AW49" s="20">
        <f t="shared" si="2"/>
        <v>1032</v>
      </c>
      <c r="AX49" s="20">
        <v>1062</v>
      </c>
    </row>
    <row r="50" spans="1:50" ht="30.75" customHeight="1">
      <c r="A50" s="228"/>
      <c r="B50" s="211" t="s">
        <v>34</v>
      </c>
      <c r="C50" s="211"/>
      <c r="D50" s="211"/>
      <c r="E50" s="20">
        <f>SUM(E8+E10+E12+E18+E20+E24+E26+E27+E30+E32+E33+E36+E38+E39+E42+E44+E45)</f>
        <v>36</v>
      </c>
      <c r="F50" s="20">
        <f aca="true" t="shared" si="3" ref="F50:AW50">SUM(F8+F10+F12+F18+F20+F24+F26+F27+F30+F32+F33+F36+F38+F39+F42+F44+F45)</f>
        <v>36</v>
      </c>
      <c r="G50" s="20">
        <f t="shared" si="3"/>
        <v>36</v>
      </c>
      <c r="H50" s="20">
        <f t="shared" si="3"/>
        <v>36</v>
      </c>
      <c r="I50" s="20">
        <f t="shared" si="3"/>
        <v>36</v>
      </c>
      <c r="J50" s="20">
        <f t="shared" si="3"/>
        <v>36</v>
      </c>
      <c r="K50" s="20">
        <f t="shared" si="3"/>
        <v>36</v>
      </c>
      <c r="L50" s="20">
        <f t="shared" si="3"/>
        <v>36</v>
      </c>
      <c r="M50" s="20">
        <f t="shared" si="3"/>
        <v>36</v>
      </c>
      <c r="N50" s="20">
        <f t="shared" si="3"/>
        <v>36</v>
      </c>
      <c r="O50" s="20">
        <f t="shared" si="3"/>
        <v>36</v>
      </c>
      <c r="P50" s="20">
        <f t="shared" si="3"/>
        <v>36</v>
      </c>
      <c r="Q50" s="20">
        <f t="shared" si="3"/>
        <v>36</v>
      </c>
      <c r="R50" s="20">
        <f t="shared" si="3"/>
        <v>36</v>
      </c>
      <c r="S50" s="20">
        <f t="shared" si="3"/>
        <v>36</v>
      </c>
      <c r="T50" s="20">
        <f t="shared" si="3"/>
        <v>36</v>
      </c>
      <c r="U50" s="20">
        <f t="shared" si="3"/>
        <v>36</v>
      </c>
      <c r="V50" s="20">
        <f t="shared" si="3"/>
        <v>612</v>
      </c>
      <c r="W50" s="20">
        <f t="shared" si="3"/>
        <v>0</v>
      </c>
      <c r="X50" s="20">
        <f t="shared" si="3"/>
        <v>0</v>
      </c>
      <c r="Y50" s="20">
        <f t="shared" si="3"/>
        <v>24</v>
      </c>
      <c r="Z50" s="20">
        <f t="shared" si="3"/>
        <v>24</v>
      </c>
      <c r="AA50" s="20">
        <f t="shared" si="3"/>
        <v>36</v>
      </c>
      <c r="AB50" s="20">
        <f t="shared" si="3"/>
        <v>36</v>
      </c>
      <c r="AC50" s="20">
        <f t="shared" si="3"/>
        <v>36</v>
      </c>
      <c r="AD50" s="20">
        <f t="shared" si="3"/>
        <v>36</v>
      </c>
      <c r="AE50" s="20">
        <f t="shared" si="3"/>
        <v>36</v>
      </c>
      <c r="AF50" s="20">
        <f>SUM(AF8+AF10+AF12+AF18+AF20+AF24+AF26+AF27+AF32+AF33+AF38+AF39+AF42+AF44+AF45)</f>
        <v>18</v>
      </c>
      <c r="AG50" s="20">
        <f t="shared" si="3"/>
        <v>36</v>
      </c>
      <c r="AH50" s="20">
        <f t="shared" si="3"/>
        <v>24</v>
      </c>
      <c r="AI50" s="20">
        <f t="shared" si="3"/>
        <v>30</v>
      </c>
      <c r="AJ50" s="20">
        <f>SUM(AJ8+AJ10+AJ12+AJ18+AJ20+AJ24+AJ26+AJ27+AJ30+AJ32+AJ33+AJ36+AJ38+AJ39+18+AJ44+AJ45)</f>
        <v>30</v>
      </c>
      <c r="AK50" s="20">
        <f t="shared" si="3"/>
        <v>36</v>
      </c>
      <c r="AL50" s="20">
        <f t="shared" si="3"/>
        <v>30</v>
      </c>
      <c r="AM50" s="20">
        <f t="shared" si="3"/>
        <v>0</v>
      </c>
      <c r="AN50" s="20">
        <f t="shared" si="3"/>
        <v>0</v>
      </c>
      <c r="AO50" s="20">
        <f t="shared" si="3"/>
        <v>0</v>
      </c>
      <c r="AP50" s="20">
        <f t="shared" si="3"/>
        <v>0</v>
      </c>
      <c r="AQ50" s="20">
        <f t="shared" si="3"/>
        <v>0</v>
      </c>
      <c r="AR50" s="20">
        <f t="shared" si="3"/>
        <v>0</v>
      </c>
      <c r="AS50" s="20">
        <f t="shared" si="3"/>
        <v>0</v>
      </c>
      <c r="AT50" s="20">
        <f t="shared" si="3"/>
        <v>0</v>
      </c>
      <c r="AU50" s="20">
        <f t="shared" si="3"/>
        <v>0</v>
      </c>
      <c r="AV50" s="20">
        <f t="shared" si="3"/>
        <v>0</v>
      </c>
      <c r="AW50" s="20">
        <f t="shared" si="3"/>
        <v>432</v>
      </c>
      <c r="AX50" s="20"/>
    </row>
    <row r="51" spans="1:50" ht="15">
      <c r="A51" s="243"/>
      <c r="B51" s="212" t="s">
        <v>35</v>
      </c>
      <c r="C51" s="212"/>
      <c r="D51" s="212"/>
      <c r="E51" s="20">
        <f>SUM(E9+E11+E13+E19+E21+E25+E31+E37+E43)</f>
        <v>18</v>
      </c>
      <c r="F51" s="20">
        <f aca="true" t="shared" si="4" ref="F51:AW51">SUM(F9+F11+F13+F19+F21+F25+F31+F37+F43)</f>
        <v>15</v>
      </c>
      <c r="G51" s="20">
        <f t="shared" si="4"/>
        <v>15</v>
      </c>
      <c r="H51" s="20">
        <f t="shared" si="4"/>
        <v>15</v>
      </c>
      <c r="I51" s="20">
        <f t="shared" si="4"/>
        <v>15</v>
      </c>
      <c r="J51" s="20">
        <f t="shared" si="4"/>
        <v>15</v>
      </c>
      <c r="K51" s="20">
        <f t="shared" si="4"/>
        <v>15</v>
      </c>
      <c r="L51" s="20">
        <f t="shared" si="4"/>
        <v>15</v>
      </c>
      <c r="M51" s="20">
        <f t="shared" si="4"/>
        <v>15</v>
      </c>
      <c r="N51" s="20">
        <f t="shared" si="4"/>
        <v>12</v>
      </c>
      <c r="O51" s="20">
        <f t="shared" si="4"/>
        <v>15</v>
      </c>
      <c r="P51" s="20">
        <f t="shared" si="4"/>
        <v>15</v>
      </c>
      <c r="Q51" s="20">
        <f t="shared" si="4"/>
        <v>15</v>
      </c>
      <c r="R51" s="20">
        <f t="shared" si="4"/>
        <v>15</v>
      </c>
      <c r="S51" s="20">
        <f t="shared" si="4"/>
        <v>15</v>
      </c>
      <c r="T51" s="20">
        <f t="shared" si="4"/>
        <v>15</v>
      </c>
      <c r="U51" s="20">
        <f t="shared" si="4"/>
        <v>9</v>
      </c>
      <c r="V51" s="20">
        <f t="shared" si="4"/>
        <v>249</v>
      </c>
      <c r="W51" s="20">
        <f t="shared" si="4"/>
        <v>0</v>
      </c>
      <c r="X51" s="20">
        <f t="shared" si="4"/>
        <v>0</v>
      </c>
      <c r="Y51" s="20">
        <f>SUM(Y9+Y11+Y13+Y19+Y21+Y31+Y37+Y43)</f>
        <v>0</v>
      </c>
      <c r="Z51" s="20">
        <f t="shared" si="4"/>
        <v>0</v>
      </c>
      <c r="AA51" s="20">
        <f t="shared" si="4"/>
        <v>15</v>
      </c>
      <c r="AB51" s="20">
        <f t="shared" si="4"/>
        <v>15</v>
      </c>
      <c r="AC51" s="20">
        <f t="shared" si="4"/>
        <v>18</v>
      </c>
      <c r="AD51" s="20">
        <f t="shared" si="4"/>
        <v>15</v>
      </c>
      <c r="AE51" s="20">
        <f t="shared" si="4"/>
        <v>12</v>
      </c>
      <c r="AF51" s="20">
        <f t="shared" si="4"/>
        <v>0</v>
      </c>
      <c r="AG51" s="20">
        <f t="shared" si="4"/>
        <v>0</v>
      </c>
      <c r="AH51" s="20">
        <f t="shared" si="4"/>
        <v>0</v>
      </c>
      <c r="AI51" s="20">
        <f t="shared" si="4"/>
        <v>0</v>
      </c>
      <c r="AJ51" s="20">
        <f t="shared" si="4"/>
        <v>9</v>
      </c>
      <c r="AK51" s="20">
        <f t="shared" si="4"/>
        <v>0</v>
      </c>
      <c r="AL51" s="20">
        <f t="shared" si="4"/>
        <v>0</v>
      </c>
      <c r="AM51" s="20">
        <f t="shared" si="4"/>
        <v>0</v>
      </c>
      <c r="AN51" s="20">
        <f t="shared" si="4"/>
        <v>0</v>
      </c>
      <c r="AO51" s="20">
        <f t="shared" si="4"/>
        <v>0</v>
      </c>
      <c r="AP51" s="20">
        <f t="shared" si="4"/>
        <v>0</v>
      </c>
      <c r="AQ51" s="20">
        <f t="shared" si="4"/>
        <v>0</v>
      </c>
      <c r="AR51" s="20">
        <f t="shared" si="4"/>
        <v>0</v>
      </c>
      <c r="AS51" s="20">
        <f t="shared" si="4"/>
        <v>0</v>
      </c>
      <c r="AT51" s="20">
        <f t="shared" si="4"/>
        <v>0</v>
      </c>
      <c r="AU51" s="20">
        <f t="shared" si="4"/>
        <v>0</v>
      </c>
      <c r="AV51" s="20">
        <f t="shared" si="4"/>
        <v>0</v>
      </c>
      <c r="AW51" s="20">
        <f t="shared" si="4"/>
        <v>84</v>
      </c>
      <c r="AX51" s="20">
        <f>SUM(E51:AW51)</f>
        <v>666</v>
      </c>
    </row>
    <row r="52" spans="1:50" ht="15">
      <c r="A52" s="16"/>
      <c r="B52" s="11"/>
      <c r="C52" s="11" t="s">
        <v>83</v>
      </c>
      <c r="D52" s="11"/>
      <c r="E52" s="19"/>
      <c r="F52" s="19"/>
      <c r="G52" s="19"/>
      <c r="H52" s="19"/>
      <c r="I52" s="51"/>
      <c r="J52" s="5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9"/>
      <c r="W52" s="11"/>
      <c r="X52" s="11"/>
      <c r="Y52" s="11">
        <v>12</v>
      </c>
      <c r="Z52" s="11">
        <v>12</v>
      </c>
      <c r="AA52" s="11"/>
      <c r="AB52" s="11"/>
      <c r="AC52" s="11"/>
      <c r="AD52" s="11"/>
      <c r="AE52" s="11"/>
      <c r="AF52" s="11">
        <v>18</v>
      </c>
      <c r="AG52" s="11"/>
      <c r="AH52" s="11">
        <v>12</v>
      </c>
      <c r="AI52" s="11">
        <v>6</v>
      </c>
      <c r="AJ52" s="35">
        <v>6</v>
      </c>
      <c r="AK52" s="73"/>
      <c r="AL52" s="35">
        <v>6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61"/>
      <c r="AX52" s="74">
        <f>SUM(D52:AW52)</f>
        <v>72</v>
      </c>
    </row>
    <row r="53" spans="2:50" ht="1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2:50" ht="15">
      <c r="B54" s="37"/>
      <c r="C54" s="2" t="s">
        <v>63</v>
      </c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2:3" ht="14.25">
      <c r="B55" s="38"/>
      <c r="C55" t="s">
        <v>64</v>
      </c>
    </row>
    <row r="56" spans="2:3" ht="14.25">
      <c r="B56" s="39"/>
      <c r="C56" t="s">
        <v>48</v>
      </c>
    </row>
    <row r="57" spans="2:3" ht="15">
      <c r="B57" s="40"/>
      <c r="C57" s="41" t="s">
        <v>65</v>
      </c>
    </row>
    <row r="58" spans="2:3" ht="15">
      <c r="B58" s="42"/>
      <c r="C58" s="41" t="s">
        <v>66</v>
      </c>
    </row>
    <row r="59" spans="2:3" ht="15">
      <c r="B59" s="103"/>
      <c r="C59" s="41" t="s">
        <v>123</v>
      </c>
    </row>
  </sheetData>
  <sheetProtection/>
  <mergeCells count="58">
    <mergeCell ref="AI34:AI35"/>
    <mergeCell ref="AL40:AL41"/>
    <mergeCell ref="B30:B31"/>
    <mergeCell ref="C30:C31"/>
    <mergeCell ref="B42:B43"/>
    <mergeCell ref="C42:C43"/>
    <mergeCell ref="B28:B29"/>
    <mergeCell ref="C28:C29"/>
    <mergeCell ref="A6:A51"/>
    <mergeCell ref="B18:B19"/>
    <mergeCell ref="B20:B21"/>
    <mergeCell ref="B8:B9"/>
    <mergeCell ref="C8:C9"/>
    <mergeCell ref="D22:D23"/>
    <mergeCell ref="B34:B35"/>
    <mergeCell ref="C34:C35"/>
    <mergeCell ref="B36:B37"/>
    <mergeCell ref="C36:C37"/>
    <mergeCell ref="AB1:AD1"/>
    <mergeCell ref="B49:D49"/>
    <mergeCell ref="B51:D51"/>
    <mergeCell ref="C10:C11"/>
    <mergeCell ref="D1:D5"/>
    <mergeCell ref="B46:B47"/>
    <mergeCell ref="C46:C47"/>
    <mergeCell ref="B50:D50"/>
    <mergeCell ref="B40:B41"/>
    <mergeCell ref="C40:C41"/>
    <mergeCell ref="AS1:AU1"/>
    <mergeCell ref="N1:P1"/>
    <mergeCell ref="W1:Z1"/>
    <mergeCell ref="AF1:AH1"/>
    <mergeCell ref="AX1:AX5"/>
    <mergeCell ref="E2:AW2"/>
    <mergeCell ref="E4:AW4"/>
    <mergeCell ref="F1:H1"/>
    <mergeCell ref="J1:L1"/>
    <mergeCell ref="AJ1:AM1"/>
    <mergeCell ref="AO1:AQ1"/>
    <mergeCell ref="B24:B25"/>
    <mergeCell ref="C16:C17"/>
    <mergeCell ref="C22:C23"/>
    <mergeCell ref="B12:B13"/>
    <mergeCell ref="C24:C25"/>
    <mergeCell ref="C14:C15"/>
    <mergeCell ref="C20:C21"/>
    <mergeCell ref="C18:C19"/>
    <mergeCell ref="R1:T1"/>
    <mergeCell ref="A1:A5"/>
    <mergeCell ref="B1:B5"/>
    <mergeCell ref="C1:C5"/>
    <mergeCell ref="B16:B17"/>
    <mergeCell ref="B22:B23"/>
    <mergeCell ref="B10:B11"/>
    <mergeCell ref="B14:B15"/>
    <mergeCell ref="C12:C13"/>
    <mergeCell ref="B6:B7"/>
    <mergeCell ref="C6:C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2016-11-08T02:58:15Z</dcterms:modified>
  <cp:category/>
  <cp:version/>
  <cp:contentType/>
  <cp:contentStatus/>
</cp:coreProperties>
</file>