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120" tabRatio="596" activeTab="1"/>
  </bookViews>
  <sheets>
    <sheet name="1к" sheetId="1" r:id="rId1"/>
    <sheet name="2к" sheetId="2" r:id="rId2"/>
    <sheet name="3 к" sheetId="3" r:id="rId3"/>
  </sheets>
  <definedNames/>
  <calcPr fullCalcOnLoad="1"/>
</workbook>
</file>

<file path=xl/sharedStrings.xml><?xml version="1.0" encoding="utf-8"?>
<sst xmlns="http://schemas.openxmlformats.org/spreadsheetml/2006/main" count="391" uniqueCount="135">
  <si>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</si>
  <si>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</si>
  <si>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</si>
  <si>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</si>
  <si>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</si>
  <si>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</si>
  <si>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</si>
  <si>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</si>
  <si>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</si>
  <si>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</si>
  <si>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</si>
  <si>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</si>
  <si>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</si>
  <si>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</si>
  <si>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</si>
  <si>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</si>
  <si>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</si>
  <si>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</si>
  <si>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 недель учебного процесса</t>
  </si>
  <si>
    <t>1 курс</t>
  </si>
  <si>
    <t>ОД.ОО</t>
  </si>
  <si>
    <t>Общеобразовательный цикл</t>
  </si>
  <si>
    <t>обязательная</t>
  </si>
  <si>
    <t>самостоятельная</t>
  </si>
  <si>
    <t>ОДБ.01</t>
  </si>
  <si>
    <t>Русский язык</t>
  </si>
  <si>
    <t>Литература</t>
  </si>
  <si>
    <t>ОДБ.03</t>
  </si>
  <si>
    <t>Иностранный язык</t>
  </si>
  <si>
    <t xml:space="preserve">обязательная </t>
  </si>
  <si>
    <t>ОДБ.04</t>
  </si>
  <si>
    <t>История</t>
  </si>
  <si>
    <t>ОДБ.07</t>
  </si>
  <si>
    <t>Физическая культура</t>
  </si>
  <si>
    <t>О.Б.Ж.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</si>
  <si>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</si>
  <si>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</si>
  <si>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</si>
  <si>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ОП.ОО</t>
  </si>
  <si>
    <t>ОП.01</t>
  </si>
  <si>
    <t>ОП.02</t>
  </si>
  <si>
    <t>ОП.04</t>
  </si>
  <si>
    <t>ОП.05</t>
  </si>
  <si>
    <t>ПМ.01</t>
  </si>
  <si>
    <t>ПМ.02</t>
  </si>
  <si>
    <t>П.00</t>
  </si>
  <si>
    <t>к</t>
  </si>
  <si>
    <t>ОП.03</t>
  </si>
  <si>
    <t>МДК.02.01</t>
  </si>
  <si>
    <t>ОДБ.02</t>
  </si>
  <si>
    <t xml:space="preserve">Математика </t>
  </si>
  <si>
    <t>Общепрофессиональный  цикл</t>
  </si>
  <si>
    <t xml:space="preserve">обязательная
самостоятельная </t>
  </si>
  <si>
    <t xml:space="preserve">Профессиональный цикл </t>
  </si>
  <si>
    <t xml:space="preserve">учебная практика </t>
  </si>
  <si>
    <t>2курс</t>
  </si>
  <si>
    <t xml:space="preserve">Безопасность 
жизнедеятельности </t>
  </si>
  <si>
    <t>29 июл-3 авг</t>
  </si>
  <si>
    <t>3курс</t>
  </si>
  <si>
    <t>ФК.00</t>
  </si>
  <si>
    <t>ОДБ.12</t>
  </si>
  <si>
    <t>ОДБ.13</t>
  </si>
  <si>
    <t>ОДП.14</t>
  </si>
  <si>
    <t>ОДП.16</t>
  </si>
  <si>
    <t>Основы технического черчения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</si>
  <si>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</si>
  <si>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</si>
  <si>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 xml:space="preserve">Основы электротехники </t>
  </si>
  <si>
    <t xml:space="preserve">Выполнение слесарных работ по ремонту и техническому обслуживанию сельскохозяйственных машин и оборудования </t>
  </si>
  <si>
    <t xml:space="preserve">Технология слесарных работ по ремонту и техническому обслуживанию сельскохозяйственных машин и оборудования 
 блюд и  гарниров из круп,бобовых , 
макаронных изделей, яиц , творога , теста </t>
  </si>
  <si>
    <t>ОДП.15</t>
  </si>
  <si>
    <t xml:space="preserve">Физика </t>
  </si>
  <si>
    <t xml:space="preserve">производственная практика </t>
  </si>
  <si>
    <t>УП</t>
  </si>
  <si>
    <t>ПП</t>
  </si>
  <si>
    <t xml:space="preserve">Транспортировка грузов </t>
  </si>
  <si>
    <t>Теоретическая подготовка водителей автомобиля категории "С"</t>
  </si>
  <si>
    <t xml:space="preserve">Производственная  практика </t>
  </si>
  <si>
    <t xml:space="preserve">каникулы </t>
  </si>
  <si>
    <t>военные сборы</t>
  </si>
  <si>
    <t xml:space="preserve">промежуточная аттестация </t>
  </si>
  <si>
    <t>КАНИКУЛЫ</t>
  </si>
  <si>
    <t xml:space="preserve">промежуточная аттестция </t>
  </si>
  <si>
    <t xml:space="preserve">итоговая  аттестация </t>
  </si>
  <si>
    <t>всего 1 полуг</t>
  </si>
  <si>
    <t>производственная практика</t>
  </si>
  <si>
    <t>а</t>
  </si>
  <si>
    <t>н</t>
  </si>
  <si>
    <t>и</t>
  </si>
  <si>
    <t>у</t>
  </si>
  <si>
    <t>л</t>
  </si>
  <si>
    <t>ы</t>
  </si>
  <si>
    <t>МДК 01.01</t>
  </si>
  <si>
    <t>ПМ 03</t>
  </si>
  <si>
    <t>МДК 03.01</t>
  </si>
  <si>
    <t>ПП 01</t>
  </si>
  <si>
    <t>всего 2полуг</t>
  </si>
  <si>
    <t>УП 03</t>
  </si>
  <si>
    <t>ПП 03</t>
  </si>
  <si>
    <t xml:space="preserve">экзамены </t>
  </si>
  <si>
    <t xml:space="preserve"> </t>
  </si>
  <si>
    <t xml:space="preserve">  </t>
  </si>
  <si>
    <t>ОБД 05</t>
  </si>
  <si>
    <t>ОДП 15</t>
  </si>
  <si>
    <t xml:space="preserve">УП  01 </t>
  </si>
  <si>
    <t>ЭК</t>
  </si>
  <si>
    <t xml:space="preserve">Выполнение  работ по сборке и ремонту агрегатов и сборочных единиц   сельскохозяйственных машин и оборудования </t>
  </si>
  <si>
    <t xml:space="preserve">Технология  сборке и ремонт агрегатов и сборочных единиц   сельскохозяйственных машин и оборудования </t>
  </si>
  <si>
    <t xml:space="preserve">Выполнение
 механизированных работ
 в сельском хозяйстве </t>
  </si>
  <si>
    <t>Э</t>
  </si>
  <si>
    <t>ПМ 04</t>
  </si>
  <si>
    <t>УП 02</t>
  </si>
  <si>
    <t>ПП 02</t>
  </si>
  <si>
    <t>ПМ.04</t>
  </si>
  <si>
    <t>МДК.04.01</t>
  </si>
  <si>
    <t>МДК 04.01</t>
  </si>
  <si>
    <t>ОБД.06</t>
  </si>
  <si>
    <t>общепрофессиональный цикл</t>
  </si>
  <si>
    <t>Основы электротехники</t>
  </si>
  <si>
    <t>МДК 02.01</t>
  </si>
  <si>
    <t>Технология сботки и ремонт
 агрегатов и сборочных едениц сельскохозяйственных 
машин и оборудования</t>
  </si>
  <si>
    <t>Эк</t>
  </si>
  <si>
    <t xml:space="preserve">Астрономия </t>
  </si>
  <si>
    <t>Обществознание (включая экономику и право)</t>
  </si>
  <si>
    <t>ДЗ</t>
  </si>
  <si>
    <t xml:space="preserve">ОДБ. </t>
  </si>
  <si>
    <t xml:space="preserve">Физика   </t>
  </si>
  <si>
    <t xml:space="preserve">Элективный курс по биологии </t>
  </si>
  <si>
    <t>дз</t>
  </si>
  <si>
    <t xml:space="preserve">Элективный курс по географии </t>
  </si>
  <si>
    <t xml:space="preserve">Родной русский язык </t>
  </si>
  <si>
    <t xml:space="preserve">Информатика </t>
  </si>
  <si>
    <t xml:space="preserve">Учебно-исследовательская и проектная деятельность </t>
  </si>
  <si>
    <t xml:space="preserve">Технология выполнение
 механизированных работ
 в сельском хозяйстве </t>
  </si>
  <si>
    <r>
      <t>6 /</t>
    </r>
    <r>
      <rPr>
        <sz val="12"/>
        <color indexed="10"/>
        <rFont val="Times New Roman"/>
        <family val="1"/>
      </rPr>
      <t>Э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</si>
</sst>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  <numFmt numFmtId="173" formatCode="0;[Red]0"/>
    <numFmt numFmtId="174" formatCode="[$-FC19]d\ mmmm\ yyyy\ &quot;г.&quot;"/>
    <numFmt numFmtId="175" formatCode="0.000"/>
    <numFmt numFmtId="176" formatCode="_-* #,##0.00[$р.-419]_-;\-* #,##0.00[$р.-419]_-;_-* &quot;-&quot;??[$р.-419]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Calibri"/>
      <family val="2"/>
    </font>
    <font>
      <b/>
      <u val="single"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47" fillId="0" borderId="0" xfId="0" applyFont="1" applyAlignment="1">
      <alignment/>
    </xf>
    <xf numFmtId="172" fontId="47" fillId="0" borderId="0" xfId="0" applyNumberFormat="1" applyFont="1" applyAlignment="1">
      <alignment/>
    </xf>
    <xf numFmtId="172" fontId="48" fillId="0" borderId="10" xfId="0" applyNumberFormat="1" applyFont="1" applyBorder="1" applyAlignment="1">
      <alignment horizontal="center" textRotation="90"/>
    </xf>
    <xf numFmtId="172" fontId="49" fillId="0" borderId="10" xfId="0" applyNumberFormat="1" applyFont="1" applyBorder="1" applyAlignment="1">
      <alignment horizontal="right" vertical="center" textRotation="90"/>
    </xf>
    <xf numFmtId="0" fontId="49" fillId="0" borderId="10" xfId="0" applyFont="1" applyBorder="1" applyAlignment="1">
      <alignment textRotation="90"/>
    </xf>
    <xf numFmtId="0" fontId="38" fillId="0" borderId="10" xfId="0" applyNumberFormat="1" applyFont="1" applyBorder="1" applyAlignment="1">
      <alignment horizontal="center"/>
    </xf>
    <xf numFmtId="0" fontId="38" fillId="0" borderId="10" xfId="42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7" fillId="0" borderId="10" xfId="0" applyFont="1" applyBorder="1" applyAlignment="1">
      <alignment wrapText="1"/>
    </xf>
    <xf numFmtId="172" fontId="47" fillId="0" borderId="10" xfId="0" applyNumberFormat="1" applyFont="1" applyBorder="1" applyAlignment="1">
      <alignment/>
    </xf>
    <xf numFmtId="0" fontId="4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38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7" fillId="33" borderId="10" xfId="0" applyNumberFormat="1" applyFont="1" applyFill="1" applyBorder="1" applyAlignment="1">
      <alignment horizontal="center"/>
    </xf>
    <xf numFmtId="0" fontId="49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/>
    </xf>
    <xf numFmtId="0" fontId="47" fillId="35" borderId="0" xfId="0" applyFont="1" applyFill="1" applyAlignment="1">
      <alignment/>
    </xf>
    <xf numFmtId="0" fontId="0" fillId="33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47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38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7" fillId="38" borderId="0" xfId="0" applyFont="1" applyFill="1" applyAlignment="1">
      <alignment/>
    </xf>
    <xf numFmtId="0" fontId="38" fillId="34" borderId="10" xfId="0" applyNumberFormat="1" applyFont="1" applyFill="1" applyBorder="1" applyAlignment="1">
      <alignment horizontal="center"/>
    </xf>
    <xf numFmtId="0" fontId="47" fillId="34" borderId="10" xfId="0" applyNumberFormat="1" applyFont="1" applyFill="1" applyBorder="1" applyAlignment="1">
      <alignment horizontal="center"/>
    </xf>
    <xf numFmtId="0" fontId="49" fillId="34" borderId="10" xfId="0" applyNumberFormat="1" applyFont="1" applyFill="1" applyBorder="1" applyAlignment="1">
      <alignment horizontal="center"/>
    </xf>
    <xf numFmtId="0" fontId="49" fillId="34" borderId="10" xfId="0" applyNumberFormat="1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47" fillId="36" borderId="10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72" fontId="47" fillId="34" borderId="10" xfId="0" applyNumberFormat="1" applyFont="1" applyFill="1" applyBorder="1" applyAlignment="1">
      <alignment/>
    </xf>
    <xf numFmtId="0" fontId="38" fillId="19" borderId="10" xfId="0" applyNumberFormat="1" applyFont="1" applyFill="1" applyBorder="1" applyAlignment="1">
      <alignment horizontal="center"/>
    </xf>
    <xf numFmtId="0" fontId="49" fillId="19" borderId="10" xfId="0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/>
    </xf>
    <xf numFmtId="0" fontId="49" fillId="19" borderId="10" xfId="0" applyFont="1" applyFill="1" applyBorder="1" applyAlignment="1">
      <alignment horizontal="center" vertical="center"/>
    </xf>
    <xf numFmtId="0" fontId="47" fillId="19" borderId="10" xfId="0" applyFont="1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vertical="center"/>
    </xf>
    <xf numFmtId="0" fontId="38" fillId="19" borderId="10" xfId="0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 vertical="center"/>
    </xf>
    <xf numFmtId="0" fontId="47" fillId="40" borderId="10" xfId="0" applyFont="1" applyFill="1" applyBorder="1" applyAlignment="1">
      <alignment/>
    </xf>
    <xf numFmtId="0" fontId="47" fillId="40" borderId="10" xfId="0" applyFont="1" applyFill="1" applyBorder="1" applyAlignment="1">
      <alignment horizontal="center"/>
    </xf>
    <xf numFmtId="0" fontId="47" fillId="40" borderId="10" xfId="0" applyNumberFormat="1" applyFont="1" applyFill="1" applyBorder="1" applyAlignment="1">
      <alignment horizontal="center"/>
    </xf>
    <xf numFmtId="0" fontId="49" fillId="39" borderId="10" xfId="0" applyFont="1" applyFill="1" applyBorder="1" applyAlignment="1">
      <alignment horizontal="center"/>
    </xf>
    <xf numFmtId="0" fontId="47" fillId="39" borderId="10" xfId="0" applyNumberFormat="1" applyFont="1" applyFill="1" applyBorder="1" applyAlignment="1">
      <alignment horizontal="center"/>
    </xf>
    <xf numFmtId="0" fontId="49" fillId="39" borderId="10" xfId="0" applyNumberFormat="1" applyFont="1" applyFill="1" applyBorder="1" applyAlignment="1">
      <alignment horizontal="center"/>
    </xf>
    <xf numFmtId="0" fontId="49" fillId="39" borderId="10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0" fontId="51" fillId="34" borderId="10" xfId="0" applyFont="1" applyFill="1" applyBorder="1" applyAlignment="1">
      <alignment/>
    </xf>
    <xf numFmtId="0" fontId="51" fillId="34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34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1" fillId="39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textRotation="90"/>
    </xf>
    <xf numFmtId="0" fontId="49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textRotation="90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49" fillId="0" borderId="12" xfId="0" applyFont="1" applyBorder="1" applyAlignment="1">
      <alignment vertical="center"/>
    </xf>
    <xf numFmtId="0" fontId="38" fillId="0" borderId="0" xfId="0" applyFont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5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3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7" fillId="36" borderId="10" xfId="0" applyFont="1" applyFill="1" applyBorder="1" applyAlignment="1">
      <alignment/>
    </xf>
    <xf numFmtId="0" fontId="47" fillId="36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173" fontId="47" fillId="0" borderId="10" xfId="0" applyNumberFormat="1" applyFont="1" applyBorder="1" applyAlignment="1">
      <alignment/>
    </xf>
    <xf numFmtId="0" fontId="49" fillId="34" borderId="13" xfId="0" applyNumberFormat="1" applyFont="1" applyFill="1" applyBorder="1" applyAlignment="1">
      <alignment horizontal="center"/>
    </xf>
    <xf numFmtId="0" fontId="2" fillId="40" borderId="10" xfId="0" applyNumberFormat="1" applyFont="1" applyFill="1" applyBorder="1" applyAlignment="1">
      <alignment horizontal="center"/>
    </xf>
    <xf numFmtId="0" fontId="49" fillId="4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 vertical="center"/>
    </xf>
    <xf numFmtId="1" fontId="49" fillId="19" borderId="10" xfId="42" applyNumberFormat="1" applyFont="1" applyFill="1" applyBorder="1" applyAlignment="1">
      <alignment horizontal="center" vertical="center"/>
    </xf>
    <xf numFmtId="1" fontId="47" fillId="19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2" fontId="49" fillId="0" borderId="10" xfId="0" applyNumberFormat="1" applyFont="1" applyBorder="1" applyAlignment="1">
      <alignment horizontal="center" wrapText="1"/>
    </xf>
    <xf numFmtId="172" fontId="55" fillId="0" borderId="10" xfId="0" applyNumberFormat="1" applyFont="1" applyBorder="1" applyAlignment="1">
      <alignment horizontal="center"/>
    </xf>
    <xf numFmtId="1" fontId="47" fillId="0" borderId="0" xfId="0" applyNumberFormat="1" applyFont="1" applyAlignment="1">
      <alignment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34" borderId="10" xfId="0" applyFont="1" applyFill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47" fillId="34" borderId="11" xfId="0" applyNumberFormat="1" applyFont="1" applyFill="1" applyBorder="1" applyAlignment="1">
      <alignment horizontal="center"/>
    </xf>
    <xf numFmtId="0" fontId="38" fillId="41" borderId="10" xfId="0" applyNumberFormat="1" applyFont="1" applyFill="1" applyBorder="1" applyAlignment="1">
      <alignment horizontal="center"/>
    </xf>
    <xf numFmtId="0" fontId="47" fillId="41" borderId="10" xfId="0" applyFont="1" applyFill="1" applyBorder="1" applyAlignment="1">
      <alignment/>
    </xf>
    <xf numFmtId="0" fontId="47" fillId="41" borderId="10" xfId="0" applyNumberFormat="1" applyFont="1" applyFill="1" applyBorder="1" applyAlignment="1">
      <alignment horizontal="center"/>
    </xf>
    <xf numFmtId="0" fontId="51" fillId="41" borderId="10" xfId="0" applyNumberFormat="1" applyFont="1" applyFill="1" applyBorder="1" applyAlignment="1">
      <alignment horizontal="center"/>
    </xf>
    <xf numFmtId="0" fontId="49" fillId="41" borderId="13" xfId="0" applyNumberFormat="1" applyFont="1" applyFill="1" applyBorder="1" applyAlignment="1">
      <alignment horizontal="center"/>
    </xf>
    <xf numFmtId="0" fontId="49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8" fillId="41" borderId="10" xfId="0" applyFont="1" applyFill="1" applyBorder="1" applyAlignment="1">
      <alignment horizontal="center"/>
    </xf>
    <xf numFmtId="0" fontId="47" fillId="41" borderId="10" xfId="0" applyFont="1" applyFill="1" applyBorder="1" applyAlignment="1">
      <alignment horizontal="center"/>
    </xf>
    <xf numFmtId="0" fontId="51" fillId="41" borderId="10" xfId="0" applyFont="1" applyFill="1" applyBorder="1" applyAlignment="1">
      <alignment horizontal="center"/>
    </xf>
    <xf numFmtId="0" fontId="47" fillId="41" borderId="1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/>
    </xf>
    <xf numFmtId="0" fontId="51" fillId="34" borderId="11" xfId="0" applyNumberFormat="1" applyFont="1" applyFill="1" applyBorder="1" applyAlignment="1">
      <alignment horizontal="center"/>
    </xf>
    <xf numFmtId="0" fontId="51" fillId="41" borderId="10" xfId="0" applyFont="1" applyFill="1" applyBorder="1" applyAlignment="1">
      <alignment/>
    </xf>
    <xf numFmtId="0" fontId="52" fillId="34" borderId="12" xfId="0" applyNumberFormat="1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0" fontId="2" fillId="41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29" fillId="34" borderId="10" xfId="0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47" fillId="39" borderId="10" xfId="0" applyFont="1" applyFill="1" applyBorder="1" applyAlignment="1">
      <alignment horizontal="center"/>
    </xf>
    <xf numFmtId="0" fontId="51" fillId="39" borderId="10" xfId="0" applyFont="1" applyFill="1" applyBorder="1" applyAlignment="1">
      <alignment horizontal="center"/>
    </xf>
    <xf numFmtId="0" fontId="47" fillId="39" borderId="10" xfId="0" applyFont="1" applyFill="1" applyBorder="1" applyAlignment="1">
      <alignment horizontal="center" vertical="center"/>
    </xf>
    <xf numFmtId="0" fontId="29" fillId="39" borderId="10" xfId="0" applyFont="1" applyFill="1" applyBorder="1" applyAlignment="1">
      <alignment/>
    </xf>
    <xf numFmtId="0" fontId="54" fillId="34" borderId="10" xfId="0" applyNumberFormat="1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39" borderId="10" xfId="0" applyNumberFormat="1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47" fillId="34" borderId="13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3" fillId="34" borderId="11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54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172" fontId="49" fillId="0" borderId="10" xfId="0" applyNumberFormat="1" applyFont="1" applyBorder="1" applyAlignment="1">
      <alignment horizontal="center"/>
    </xf>
    <xf numFmtId="172" fontId="55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textRotation="90"/>
    </xf>
    <xf numFmtId="172" fontId="49" fillId="0" borderId="10" xfId="0" applyNumberFormat="1" applyFont="1" applyBorder="1" applyAlignment="1">
      <alignment horizontal="center" vertical="center"/>
    </xf>
    <xf numFmtId="172" fontId="49" fillId="0" borderId="10" xfId="0" applyNumberFormat="1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center" textRotation="90"/>
    </xf>
    <xf numFmtId="0" fontId="50" fillId="0" borderId="13" xfId="0" applyFont="1" applyBorder="1" applyAlignment="1">
      <alignment horizontal="center" vertical="center" textRotation="90"/>
    </xf>
    <xf numFmtId="0" fontId="50" fillId="0" borderId="12" xfId="0" applyFont="1" applyBorder="1" applyAlignment="1">
      <alignment horizontal="center" vertical="center" textRotation="90"/>
    </xf>
    <xf numFmtId="0" fontId="47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4" fillId="34" borderId="11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53" fillId="34" borderId="11" xfId="0" applyNumberFormat="1" applyFont="1" applyFill="1" applyBorder="1" applyAlignment="1">
      <alignment horizontal="center"/>
    </xf>
    <xf numFmtId="0" fontId="53" fillId="34" borderId="12" xfId="0" applyNumberFormat="1" applyFont="1" applyFill="1" applyBorder="1" applyAlignment="1">
      <alignment horizontal="center"/>
    </xf>
    <xf numFmtId="0" fontId="54" fillId="34" borderId="11" xfId="0" applyNumberFormat="1" applyFont="1" applyFill="1" applyBorder="1" applyAlignment="1">
      <alignment horizontal="center"/>
    </xf>
    <xf numFmtId="0" fontId="54" fillId="34" borderId="12" xfId="0" applyNumberFormat="1" applyFont="1" applyFill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00"/>
  <sheetViews>
    <sheetView zoomScale="60" zoomScaleNormal="60" zoomScalePageLayoutView="0" workbookViewId="0" topLeftCell="C31">
      <selection activeCell="P42" sqref="P42"/>
    </sheetView>
  </sheetViews>
  <sheetFormatPr defaultColWidth="9.140625" defaultRowHeight="15"/>
  <cols>
    <col min="1" max="1" width="3.57421875" style="0" customWidth="1"/>
    <col min="2" max="2" width="11.57421875" style="0" customWidth="1"/>
    <col min="3" max="3" width="27.57421875" style="0" customWidth="1"/>
    <col min="4" max="4" width="17.28125" style="0" customWidth="1"/>
    <col min="5" max="5" width="6.00390625" style="1" customWidth="1"/>
    <col min="6" max="6" width="5.7109375" style="1" customWidth="1"/>
    <col min="7" max="10" width="4.7109375" style="1" customWidth="1"/>
    <col min="11" max="20" width="4.7109375" style="0" customWidth="1"/>
    <col min="21" max="22" width="4.57421875" style="0" customWidth="1"/>
    <col min="23" max="23" width="6.28125" style="0" customWidth="1"/>
    <col min="24" max="27" width="4.7109375" style="0" customWidth="1"/>
    <col min="28" max="28" width="6.421875" style="0" customWidth="1"/>
    <col min="29" max="40" width="4.7109375" style="0" customWidth="1"/>
    <col min="41" max="41" width="4.57421875" style="0" customWidth="1"/>
    <col min="42" max="43" width="4.7109375" style="0" customWidth="1"/>
    <col min="44" max="44" width="4.57421875" style="0" customWidth="1"/>
    <col min="45" max="47" width="4.7109375" style="0" customWidth="1"/>
    <col min="48" max="48" width="4.57421875" style="0" customWidth="1"/>
    <col min="49" max="50" width="4.7109375" style="0" customWidth="1"/>
    <col min="51" max="51" width="7.28125" style="0" customWidth="1"/>
    <col min="52" max="60" width="4.7109375" style="0" customWidth="1"/>
    <col min="61" max="61" width="10.57421875" style="0" customWidth="1"/>
  </cols>
  <sheetData>
    <row r="1" spans="1:61" ht="35.25" customHeight="1">
      <c r="A1" s="199" t="s">
        <v>0</v>
      </c>
      <c r="B1" s="199" t="s">
        <v>1</v>
      </c>
      <c r="C1" s="200" t="s">
        <v>2</v>
      </c>
      <c r="D1" s="201" t="s">
        <v>3</v>
      </c>
      <c r="E1" s="4" t="s">
        <v>100</v>
      </c>
      <c r="F1" s="202" t="s">
        <v>4</v>
      </c>
      <c r="G1" s="202"/>
      <c r="H1" s="202"/>
      <c r="I1" s="5" t="s">
        <v>100</v>
      </c>
      <c r="J1" s="202" t="s">
        <v>5</v>
      </c>
      <c r="K1" s="202"/>
      <c r="L1" s="202"/>
      <c r="M1" s="202"/>
      <c r="N1" s="6" t="s">
        <v>100</v>
      </c>
      <c r="O1" s="191" t="s">
        <v>6</v>
      </c>
      <c r="P1" s="191"/>
      <c r="Q1" s="191"/>
      <c r="R1" s="6" t="s">
        <v>100</v>
      </c>
      <c r="S1" s="191" t="s">
        <v>7</v>
      </c>
      <c r="T1" s="191"/>
      <c r="U1" s="191"/>
      <c r="V1" s="169"/>
      <c r="W1" s="6" t="s">
        <v>100</v>
      </c>
      <c r="X1" s="191" t="s">
        <v>8</v>
      </c>
      <c r="Y1" s="191"/>
      <c r="Z1" s="191"/>
      <c r="AA1" s="191"/>
      <c r="AB1" s="6" t="s">
        <v>100</v>
      </c>
      <c r="AC1" s="191" t="s">
        <v>9</v>
      </c>
      <c r="AD1" s="192"/>
      <c r="AE1" s="192"/>
      <c r="AF1" s="6" t="s">
        <v>100</v>
      </c>
      <c r="AG1" s="191" t="s">
        <v>10</v>
      </c>
      <c r="AH1" s="191"/>
      <c r="AI1" s="191"/>
      <c r="AJ1" s="97" t="s">
        <v>100</v>
      </c>
      <c r="AK1" s="191" t="s">
        <v>11</v>
      </c>
      <c r="AL1" s="191"/>
      <c r="AM1" s="191"/>
      <c r="AN1" s="191"/>
      <c r="AO1" s="6" t="s">
        <v>100</v>
      </c>
      <c r="AP1" s="191" t="s">
        <v>12</v>
      </c>
      <c r="AQ1" s="191"/>
      <c r="AR1" s="191"/>
      <c r="AS1" s="6" t="s">
        <v>100</v>
      </c>
      <c r="AT1" s="191" t="s">
        <v>13</v>
      </c>
      <c r="AU1" s="191"/>
      <c r="AV1" s="191"/>
      <c r="AW1" s="6" t="s">
        <v>100</v>
      </c>
      <c r="AX1" s="6"/>
      <c r="AY1" s="6" t="s">
        <v>100</v>
      </c>
      <c r="AZ1" s="191" t="s">
        <v>14</v>
      </c>
      <c r="BA1" s="191"/>
      <c r="BB1" s="191"/>
      <c r="BC1" s="191"/>
      <c r="BD1" s="6" t="s">
        <v>100</v>
      </c>
      <c r="BE1" s="191" t="s">
        <v>15</v>
      </c>
      <c r="BF1" s="191"/>
      <c r="BG1" s="191"/>
      <c r="BH1" s="6" t="s">
        <v>100</v>
      </c>
      <c r="BI1" s="199" t="s">
        <v>16</v>
      </c>
    </row>
    <row r="2" spans="1:61" ht="15">
      <c r="A2" s="199"/>
      <c r="B2" s="199"/>
      <c r="C2" s="200"/>
      <c r="D2" s="201"/>
      <c r="E2" s="197" t="s">
        <v>17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9"/>
    </row>
    <row r="3" spans="1:61" ht="14.25">
      <c r="A3" s="199"/>
      <c r="B3" s="199"/>
      <c r="C3" s="200"/>
      <c r="D3" s="201"/>
      <c r="E3" s="7">
        <v>2</v>
      </c>
      <c r="F3" s="7">
        <v>9</v>
      </c>
      <c r="G3" s="7">
        <v>16</v>
      </c>
      <c r="H3" s="7">
        <v>23</v>
      </c>
      <c r="I3" s="7">
        <v>30</v>
      </c>
      <c r="J3" s="8">
        <v>7</v>
      </c>
      <c r="K3" s="9">
        <v>14</v>
      </c>
      <c r="L3" s="9">
        <v>21</v>
      </c>
      <c r="M3" s="9">
        <v>28</v>
      </c>
      <c r="N3" s="9">
        <v>4</v>
      </c>
      <c r="O3" s="9">
        <v>11</v>
      </c>
      <c r="P3" s="9">
        <v>18</v>
      </c>
      <c r="Q3" s="9">
        <v>25</v>
      </c>
      <c r="R3" s="9">
        <v>2</v>
      </c>
      <c r="S3" s="9">
        <v>9</v>
      </c>
      <c r="T3" s="9">
        <v>16</v>
      </c>
      <c r="U3" s="9">
        <v>23</v>
      </c>
      <c r="V3" s="9"/>
      <c r="W3" s="9" t="s">
        <v>100</v>
      </c>
      <c r="X3" s="9">
        <v>30</v>
      </c>
      <c r="Y3" s="9">
        <v>6</v>
      </c>
      <c r="Z3" s="9">
        <v>13</v>
      </c>
      <c r="AA3" s="9">
        <v>20</v>
      </c>
      <c r="AB3" s="9">
        <v>27</v>
      </c>
      <c r="AC3" s="9">
        <v>3</v>
      </c>
      <c r="AD3" s="9">
        <v>10</v>
      </c>
      <c r="AE3" s="9">
        <v>17</v>
      </c>
      <c r="AF3" s="9">
        <v>24</v>
      </c>
      <c r="AG3" s="9">
        <v>3</v>
      </c>
      <c r="AH3" s="9">
        <v>10</v>
      </c>
      <c r="AI3" s="9">
        <v>17</v>
      </c>
      <c r="AJ3" s="9">
        <v>24</v>
      </c>
      <c r="AK3" s="9">
        <v>31</v>
      </c>
      <c r="AL3" s="9">
        <v>7</v>
      </c>
      <c r="AM3" s="9">
        <v>14</v>
      </c>
      <c r="AN3" s="9">
        <v>21</v>
      </c>
      <c r="AO3" s="9">
        <v>28</v>
      </c>
      <c r="AP3" s="9">
        <v>5</v>
      </c>
      <c r="AQ3" s="9">
        <v>12</v>
      </c>
      <c r="AR3" s="9">
        <v>19</v>
      </c>
      <c r="AS3" s="9">
        <v>26</v>
      </c>
      <c r="AT3" s="9">
        <v>2</v>
      </c>
      <c r="AU3" s="9">
        <v>9</v>
      </c>
      <c r="AV3" s="9">
        <v>16</v>
      </c>
      <c r="AW3" s="9">
        <v>23</v>
      </c>
      <c r="AX3" s="9"/>
      <c r="AY3" s="9"/>
      <c r="AZ3" s="9">
        <v>30</v>
      </c>
      <c r="BA3" s="9"/>
      <c r="BB3" s="9"/>
      <c r="BC3" s="9"/>
      <c r="BD3" s="9"/>
      <c r="BE3" s="9"/>
      <c r="BF3" s="9"/>
      <c r="BG3" s="9"/>
      <c r="BH3" s="9"/>
      <c r="BI3" s="199"/>
    </row>
    <row r="4" spans="1:61" ht="15">
      <c r="A4" s="199"/>
      <c r="B4" s="199"/>
      <c r="C4" s="200"/>
      <c r="D4" s="201"/>
      <c r="E4" s="203" t="s">
        <v>18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199"/>
    </row>
    <row r="5" spans="1:61" ht="14.25">
      <c r="A5" s="199"/>
      <c r="B5" s="199"/>
      <c r="C5" s="200"/>
      <c r="D5" s="201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/>
      <c r="W5" s="62"/>
      <c r="X5" s="7">
        <v>18</v>
      </c>
      <c r="Y5" s="7">
        <v>19</v>
      </c>
      <c r="Z5" s="7">
        <v>20</v>
      </c>
      <c r="AA5" s="7">
        <v>21</v>
      </c>
      <c r="AB5" s="9">
        <v>22</v>
      </c>
      <c r="AC5" s="9">
        <v>23</v>
      </c>
      <c r="AD5" s="9">
        <v>24</v>
      </c>
      <c r="AE5" s="9">
        <v>25</v>
      </c>
      <c r="AF5" s="9">
        <v>26</v>
      </c>
      <c r="AG5" s="9">
        <v>27</v>
      </c>
      <c r="AH5" s="9">
        <v>28</v>
      </c>
      <c r="AI5" s="9">
        <v>29</v>
      </c>
      <c r="AJ5" s="9">
        <v>30</v>
      </c>
      <c r="AK5" s="9">
        <v>31</v>
      </c>
      <c r="AL5" s="9">
        <v>32</v>
      </c>
      <c r="AM5" s="9">
        <v>33</v>
      </c>
      <c r="AN5" s="9">
        <v>34</v>
      </c>
      <c r="AO5" s="9">
        <v>35</v>
      </c>
      <c r="AP5" s="9">
        <v>36</v>
      </c>
      <c r="AQ5" s="9">
        <v>37</v>
      </c>
      <c r="AR5" s="9">
        <v>38</v>
      </c>
      <c r="AS5" s="9">
        <v>39</v>
      </c>
      <c r="AT5" s="9">
        <v>40</v>
      </c>
      <c r="AU5" s="9">
        <v>41</v>
      </c>
      <c r="AV5" s="67">
        <v>42</v>
      </c>
      <c r="AW5" s="67">
        <v>43</v>
      </c>
      <c r="AX5" s="67"/>
      <c r="AY5" s="69"/>
      <c r="AZ5" s="44">
        <v>44</v>
      </c>
      <c r="BA5" s="44">
        <v>45</v>
      </c>
      <c r="BB5" s="44">
        <v>46</v>
      </c>
      <c r="BC5" s="44">
        <v>47</v>
      </c>
      <c r="BD5" s="44">
        <v>48</v>
      </c>
      <c r="BE5" s="44">
        <v>49</v>
      </c>
      <c r="BF5" s="44">
        <v>50</v>
      </c>
      <c r="BG5" s="44">
        <v>51</v>
      </c>
      <c r="BH5" s="44">
        <v>52</v>
      </c>
      <c r="BI5" s="199"/>
    </row>
    <row r="6" spans="1:61" ht="21" customHeight="1">
      <c r="A6" s="206" t="s">
        <v>19</v>
      </c>
      <c r="B6" s="191" t="s">
        <v>20</v>
      </c>
      <c r="C6" s="194" t="s">
        <v>21</v>
      </c>
      <c r="D6" s="10" t="s">
        <v>22</v>
      </c>
      <c r="E6" s="11">
        <v>36</v>
      </c>
      <c r="F6" s="11">
        <v>36</v>
      </c>
      <c r="G6" s="11">
        <v>36</v>
      </c>
      <c r="H6" s="11">
        <v>36</v>
      </c>
      <c r="I6" s="11">
        <v>36</v>
      </c>
      <c r="J6" s="11">
        <v>36</v>
      </c>
      <c r="K6" s="11">
        <v>36</v>
      </c>
      <c r="L6" s="11">
        <v>36</v>
      </c>
      <c r="M6" s="11">
        <v>36</v>
      </c>
      <c r="N6" s="11">
        <v>36</v>
      </c>
      <c r="O6" s="11">
        <v>36</v>
      </c>
      <c r="P6" s="11">
        <v>36</v>
      </c>
      <c r="Q6" s="11">
        <v>36</v>
      </c>
      <c r="R6" s="11">
        <v>36</v>
      </c>
      <c r="S6" s="11">
        <v>36</v>
      </c>
      <c r="T6" s="11">
        <v>36</v>
      </c>
      <c r="U6" s="10">
        <v>36</v>
      </c>
      <c r="V6" s="10"/>
      <c r="W6" s="63"/>
      <c r="X6" s="26">
        <v>0</v>
      </c>
      <c r="Y6" s="27">
        <v>0</v>
      </c>
      <c r="Z6" s="11">
        <v>36</v>
      </c>
      <c r="AA6" s="11">
        <v>36</v>
      </c>
      <c r="AB6" s="11">
        <v>36</v>
      </c>
      <c r="AC6" s="11">
        <v>36</v>
      </c>
      <c r="AD6" s="11">
        <v>36</v>
      </c>
      <c r="AE6" s="11">
        <v>36</v>
      </c>
      <c r="AF6" s="11">
        <v>36</v>
      </c>
      <c r="AG6" s="11">
        <v>36</v>
      </c>
      <c r="AH6" s="11">
        <v>36</v>
      </c>
      <c r="AI6" s="11">
        <v>36</v>
      </c>
      <c r="AJ6" s="11">
        <v>36</v>
      </c>
      <c r="AK6" s="11">
        <v>36</v>
      </c>
      <c r="AL6" s="11">
        <v>36</v>
      </c>
      <c r="AM6" s="11">
        <v>36</v>
      </c>
      <c r="AN6" s="11">
        <v>36</v>
      </c>
      <c r="AO6" s="11">
        <v>36</v>
      </c>
      <c r="AP6" s="11">
        <v>36</v>
      </c>
      <c r="AQ6" s="11">
        <v>36</v>
      </c>
      <c r="AR6" s="11">
        <v>36</v>
      </c>
      <c r="AS6" s="11">
        <v>36</v>
      </c>
      <c r="AT6" s="11">
        <v>36</v>
      </c>
      <c r="AU6" s="11">
        <v>36</v>
      </c>
      <c r="AV6" s="37">
        <v>36</v>
      </c>
      <c r="AW6" s="36">
        <v>36</v>
      </c>
      <c r="AX6" s="36"/>
      <c r="AY6" s="64"/>
      <c r="AZ6" s="29">
        <v>0</v>
      </c>
      <c r="BA6" s="29">
        <v>0</v>
      </c>
      <c r="BB6" s="29">
        <v>0</v>
      </c>
      <c r="BC6" s="29">
        <v>0</v>
      </c>
      <c r="BD6" s="29">
        <v>0</v>
      </c>
      <c r="BE6" s="29">
        <v>0</v>
      </c>
      <c r="BF6" s="29">
        <v>0</v>
      </c>
      <c r="BG6" s="29">
        <v>0</v>
      </c>
      <c r="BH6" s="29"/>
      <c r="BI6" s="10"/>
    </row>
    <row r="7" spans="1:61" ht="18" customHeight="1">
      <c r="A7" s="206"/>
      <c r="B7" s="191"/>
      <c r="C7" s="194"/>
      <c r="D7" s="10" t="s">
        <v>23</v>
      </c>
      <c r="E7" s="11">
        <v>18</v>
      </c>
      <c r="F7" s="11">
        <v>18</v>
      </c>
      <c r="G7" s="11">
        <v>18</v>
      </c>
      <c r="H7" s="11">
        <v>18</v>
      </c>
      <c r="I7" s="11">
        <v>18</v>
      </c>
      <c r="J7" s="11">
        <v>18</v>
      </c>
      <c r="K7" s="11">
        <v>18</v>
      </c>
      <c r="L7" s="11">
        <v>18</v>
      </c>
      <c r="M7" s="11">
        <v>18</v>
      </c>
      <c r="N7" s="11">
        <v>18</v>
      </c>
      <c r="O7" s="11">
        <v>18</v>
      </c>
      <c r="P7" s="11">
        <v>18</v>
      </c>
      <c r="Q7" s="11">
        <v>18</v>
      </c>
      <c r="R7" s="11">
        <v>18</v>
      </c>
      <c r="S7" s="11">
        <v>18</v>
      </c>
      <c r="T7" s="11">
        <v>18</v>
      </c>
      <c r="U7" s="10">
        <v>18</v>
      </c>
      <c r="V7" s="10"/>
      <c r="W7" s="63"/>
      <c r="X7" s="26">
        <v>0</v>
      </c>
      <c r="Y7" s="27">
        <v>0</v>
      </c>
      <c r="Z7" s="11">
        <v>18</v>
      </c>
      <c r="AA7" s="11">
        <v>18</v>
      </c>
      <c r="AB7" s="11">
        <v>18</v>
      </c>
      <c r="AC7" s="11">
        <v>18</v>
      </c>
      <c r="AD7" s="11">
        <v>18</v>
      </c>
      <c r="AE7" s="11">
        <v>18</v>
      </c>
      <c r="AF7" s="11">
        <v>18</v>
      </c>
      <c r="AG7" s="11">
        <v>18</v>
      </c>
      <c r="AH7" s="11">
        <v>18</v>
      </c>
      <c r="AI7" s="11">
        <v>18</v>
      </c>
      <c r="AJ7" s="11">
        <v>18</v>
      </c>
      <c r="AK7" s="11">
        <v>18</v>
      </c>
      <c r="AL7" s="11">
        <v>18</v>
      </c>
      <c r="AM7" s="11">
        <v>18</v>
      </c>
      <c r="AN7" s="11">
        <v>18</v>
      </c>
      <c r="AO7" s="11">
        <v>18</v>
      </c>
      <c r="AP7" s="11">
        <v>18</v>
      </c>
      <c r="AQ7" s="11">
        <v>18</v>
      </c>
      <c r="AR7" s="11">
        <v>18</v>
      </c>
      <c r="AS7" s="11">
        <v>18</v>
      </c>
      <c r="AT7" s="11">
        <v>18</v>
      </c>
      <c r="AU7" s="11">
        <v>18</v>
      </c>
      <c r="AV7" s="37">
        <v>18</v>
      </c>
      <c r="AW7" s="36">
        <v>18</v>
      </c>
      <c r="AX7" s="36"/>
      <c r="AY7" s="64"/>
      <c r="AZ7" s="29">
        <v>0</v>
      </c>
      <c r="BA7" s="29">
        <v>0</v>
      </c>
      <c r="BB7" s="29">
        <v>0</v>
      </c>
      <c r="BC7" s="29">
        <v>0</v>
      </c>
      <c r="BD7" s="29">
        <v>0</v>
      </c>
      <c r="BE7" s="29">
        <v>0</v>
      </c>
      <c r="BF7" s="29">
        <v>0</v>
      </c>
      <c r="BG7" s="29">
        <v>0</v>
      </c>
      <c r="BH7" s="29"/>
      <c r="BI7" s="10"/>
    </row>
    <row r="8" spans="1:61" ht="15">
      <c r="A8" s="206"/>
      <c r="B8" s="204" t="s">
        <v>24</v>
      </c>
      <c r="C8" s="193" t="s">
        <v>25</v>
      </c>
      <c r="D8" s="10" t="s">
        <v>22</v>
      </c>
      <c r="E8" s="122">
        <v>2</v>
      </c>
      <c r="F8" s="14">
        <v>2</v>
      </c>
      <c r="G8" s="14">
        <v>2</v>
      </c>
      <c r="H8" s="14">
        <v>2</v>
      </c>
      <c r="I8" s="14">
        <v>2</v>
      </c>
      <c r="J8" s="14">
        <v>2</v>
      </c>
      <c r="K8" s="14">
        <v>2</v>
      </c>
      <c r="L8" s="14">
        <v>2</v>
      </c>
      <c r="M8" s="14">
        <v>2</v>
      </c>
      <c r="N8" s="14">
        <v>2</v>
      </c>
      <c r="O8" s="14">
        <v>2</v>
      </c>
      <c r="P8" s="14">
        <v>2</v>
      </c>
      <c r="Q8" s="14">
        <v>2</v>
      </c>
      <c r="R8" s="14">
        <v>2</v>
      </c>
      <c r="S8" s="14">
        <v>2</v>
      </c>
      <c r="T8" s="14">
        <v>2</v>
      </c>
      <c r="U8" s="11">
        <v>2</v>
      </c>
      <c r="V8" s="11"/>
      <c r="W8" s="101">
        <f aca="true" t="shared" si="0" ref="W8:W31">SUM(E8:U8)</f>
        <v>34</v>
      </c>
      <c r="X8" s="26"/>
      <c r="Y8" s="26"/>
      <c r="Z8" s="12">
        <v>2</v>
      </c>
      <c r="AA8" s="12">
        <v>2</v>
      </c>
      <c r="AB8" s="12">
        <v>2</v>
      </c>
      <c r="AC8" s="12">
        <v>2</v>
      </c>
      <c r="AD8" s="12">
        <v>2</v>
      </c>
      <c r="AE8" s="12">
        <v>2</v>
      </c>
      <c r="AF8" s="12">
        <v>2</v>
      </c>
      <c r="AG8" s="12">
        <v>2</v>
      </c>
      <c r="AH8" s="12">
        <v>2</v>
      </c>
      <c r="AI8" s="12">
        <v>2</v>
      </c>
      <c r="AJ8" s="12">
        <v>2</v>
      </c>
      <c r="AK8" s="12">
        <v>2</v>
      </c>
      <c r="AL8" s="12">
        <v>2</v>
      </c>
      <c r="AM8" s="12">
        <v>2</v>
      </c>
      <c r="AN8" s="12">
        <v>2</v>
      </c>
      <c r="AO8" s="12">
        <v>2</v>
      </c>
      <c r="AP8" s="12">
        <v>2</v>
      </c>
      <c r="AQ8" s="12"/>
      <c r="AR8" s="12"/>
      <c r="AS8" s="12"/>
      <c r="AT8" s="12"/>
      <c r="AU8" s="12"/>
      <c r="AV8" s="37"/>
      <c r="AW8" s="36"/>
      <c r="AX8" s="36"/>
      <c r="AY8" s="104">
        <f aca="true" t="shared" si="1" ref="AY8:AY31">SUM(Z8:AW8)</f>
        <v>34</v>
      </c>
      <c r="AZ8" s="29"/>
      <c r="BA8" s="29"/>
      <c r="BB8" s="29"/>
      <c r="BC8" s="29"/>
      <c r="BD8" s="29"/>
      <c r="BE8" s="29"/>
      <c r="BF8" s="29"/>
      <c r="BG8" s="29"/>
      <c r="BH8" s="29"/>
      <c r="BI8" s="12">
        <f>SUM(AY8+W8)</f>
        <v>68</v>
      </c>
    </row>
    <row r="9" spans="1:61" ht="15">
      <c r="A9" s="206"/>
      <c r="B9" s="204"/>
      <c r="C9" s="193"/>
      <c r="D9" s="10" t="s">
        <v>23</v>
      </c>
      <c r="E9" s="123">
        <v>1</v>
      </c>
      <c r="F9" s="79">
        <v>1</v>
      </c>
      <c r="G9" s="79">
        <v>1</v>
      </c>
      <c r="H9" s="79">
        <v>1</v>
      </c>
      <c r="I9" s="79">
        <v>1</v>
      </c>
      <c r="J9" s="79">
        <v>1</v>
      </c>
      <c r="K9" s="79">
        <v>1</v>
      </c>
      <c r="L9" s="79">
        <v>1</v>
      </c>
      <c r="M9" s="79">
        <v>1</v>
      </c>
      <c r="N9" s="79">
        <v>1</v>
      </c>
      <c r="O9" s="79">
        <v>1</v>
      </c>
      <c r="P9" s="79">
        <v>1</v>
      </c>
      <c r="Q9" s="79">
        <v>1</v>
      </c>
      <c r="R9" s="79">
        <v>1</v>
      </c>
      <c r="S9" s="79">
        <v>1</v>
      </c>
      <c r="T9" s="79">
        <v>1</v>
      </c>
      <c r="U9" s="79">
        <v>1</v>
      </c>
      <c r="V9" s="79"/>
      <c r="W9" s="101">
        <f t="shared" si="0"/>
        <v>17</v>
      </c>
      <c r="X9" s="26"/>
      <c r="Y9" s="27"/>
      <c r="Z9" s="79">
        <v>1</v>
      </c>
      <c r="AA9" s="79">
        <v>1</v>
      </c>
      <c r="AB9" s="79">
        <v>1</v>
      </c>
      <c r="AC9" s="79">
        <v>1</v>
      </c>
      <c r="AD9" s="79">
        <v>1</v>
      </c>
      <c r="AE9" s="79">
        <v>1</v>
      </c>
      <c r="AF9" s="79">
        <v>1</v>
      </c>
      <c r="AG9" s="79">
        <v>1</v>
      </c>
      <c r="AH9" s="79">
        <v>1</v>
      </c>
      <c r="AI9" s="79">
        <v>1</v>
      </c>
      <c r="AJ9" s="79">
        <v>1</v>
      </c>
      <c r="AK9" s="79">
        <v>1</v>
      </c>
      <c r="AL9" s="79">
        <v>1</v>
      </c>
      <c r="AM9" s="79">
        <v>1</v>
      </c>
      <c r="AN9" s="79">
        <v>1</v>
      </c>
      <c r="AO9" s="79">
        <v>1</v>
      </c>
      <c r="AP9" s="79">
        <v>1</v>
      </c>
      <c r="AQ9" s="79"/>
      <c r="AR9" s="79"/>
      <c r="AS9" s="79"/>
      <c r="AT9" s="79"/>
      <c r="AU9" s="79"/>
      <c r="AV9" s="80"/>
      <c r="AW9" s="81"/>
      <c r="AX9" s="81"/>
      <c r="AY9" s="104">
        <f t="shared" si="1"/>
        <v>17</v>
      </c>
      <c r="AZ9" s="29" t="s">
        <v>46</v>
      </c>
      <c r="BA9" s="29" t="s">
        <v>86</v>
      </c>
      <c r="BB9" s="29" t="s">
        <v>87</v>
      </c>
      <c r="BC9" s="29" t="s">
        <v>88</v>
      </c>
      <c r="BD9" s="29" t="s">
        <v>46</v>
      </c>
      <c r="BE9" s="29" t="s">
        <v>89</v>
      </c>
      <c r="BF9" s="29" t="s">
        <v>90</v>
      </c>
      <c r="BG9" s="29" t="s">
        <v>91</v>
      </c>
      <c r="BH9" s="29"/>
      <c r="BI9" s="176">
        <f aca="true" t="shared" si="2" ref="BI9:BI56">SUM(AY9+W9)</f>
        <v>34</v>
      </c>
    </row>
    <row r="10" spans="1:61" ht="15">
      <c r="A10" s="206"/>
      <c r="B10" s="193" t="s">
        <v>49</v>
      </c>
      <c r="C10" s="193" t="s">
        <v>26</v>
      </c>
      <c r="D10" s="10" t="s">
        <v>29</v>
      </c>
      <c r="E10" s="122">
        <v>2</v>
      </c>
      <c r="F10" s="14">
        <v>2</v>
      </c>
      <c r="G10" s="14">
        <v>2</v>
      </c>
      <c r="H10" s="14">
        <v>2</v>
      </c>
      <c r="I10" s="14">
        <v>2</v>
      </c>
      <c r="J10" s="14">
        <v>2</v>
      </c>
      <c r="K10" s="14">
        <v>2</v>
      </c>
      <c r="L10" s="14">
        <v>2</v>
      </c>
      <c r="M10" s="14">
        <v>2</v>
      </c>
      <c r="N10" s="14">
        <v>2</v>
      </c>
      <c r="O10" s="14">
        <v>2</v>
      </c>
      <c r="P10" s="14">
        <v>2</v>
      </c>
      <c r="Q10" s="14">
        <v>2</v>
      </c>
      <c r="R10" s="14">
        <v>2</v>
      </c>
      <c r="S10" s="14">
        <v>2</v>
      </c>
      <c r="T10" s="14">
        <v>2</v>
      </c>
      <c r="U10" s="11">
        <v>2</v>
      </c>
      <c r="V10" s="11"/>
      <c r="W10" s="101">
        <f t="shared" si="0"/>
        <v>34</v>
      </c>
      <c r="X10" s="26"/>
      <c r="Y10" s="26"/>
      <c r="Z10" s="12">
        <v>2</v>
      </c>
      <c r="AA10" s="12">
        <v>2</v>
      </c>
      <c r="AB10" s="12">
        <v>2</v>
      </c>
      <c r="AC10" s="12">
        <v>2</v>
      </c>
      <c r="AD10" s="12">
        <v>2</v>
      </c>
      <c r="AE10" s="12">
        <v>2</v>
      </c>
      <c r="AF10" s="12">
        <v>2</v>
      </c>
      <c r="AG10" s="12">
        <v>2</v>
      </c>
      <c r="AH10" s="12">
        <v>6</v>
      </c>
      <c r="AI10" s="12">
        <v>2</v>
      </c>
      <c r="AJ10" s="12">
        <v>2</v>
      </c>
      <c r="AK10" s="12">
        <v>2</v>
      </c>
      <c r="AL10" s="12">
        <v>2</v>
      </c>
      <c r="AM10" s="12">
        <v>2</v>
      </c>
      <c r="AN10" s="12">
        <v>2</v>
      </c>
      <c r="AO10" s="12">
        <v>2</v>
      </c>
      <c r="AP10" s="12">
        <v>2</v>
      </c>
      <c r="AQ10" s="12">
        <v>2</v>
      </c>
      <c r="AR10" s="12">
        <v>4</v>
      </c>
      <c r="AS10" s="12">
        <v>2</v>
      </c>
      <c r="AT10" s="12">
        <v>3</v>
      </c>
      <c r="AU10" s="12"/>
      <c r="AV10" s="37"/>
      <c r="AW10" s="36"/>
      <c r="AX10" s="36"/>
      <c r="AY10" s="104">
        <f t="shared" si="1"/>
        <v>49</v>
      </c>
      <c r="AZ10" s="29"/>
      <c r="BA10" s="29"/>
      <c r="BB10" s="29"/>
      <c r="BC10" s="29"/>
      <c r="BD10" s="29"/>
      <c r="BE10" s="29"/>
      <c r="BF10" s="29"/>
      <c r="BG10" s="29"/>
      <c r="BH10" s="29"/>
      <c r="BI10" s="176">
        <f t="shared" si="2"/>
        <v>83</v>
      </c>
    </row>
    <row r="11" spans="1:61" ht="15">
      <c r="A11" s="206"/>
      <c r="B11" s="193"/>
      <c r="C11" s="193"/>
      <c r="D11" s="10" t="s">
        <v>23</v>
      </c>
      <c r="E11" s="123">
        <v>1</v>
      </c>
      <c r="F11" s="79">
        <v>1</v>
      </c>
      <c r="G11" s="79">
        <v>1</v>
      </c>
      <c r="H11" s="79">
        <v>1</v>
      </c>
      <c r="I11" s="79">
        <v>1</v>
      </c>
      <c r="J11" s="79">
        <v>1</v>
      </c>
      <c r="K11" s="79">
        <v>1</v>
      </c>
      <c r="L11" s="79">
        <v>1</v>
      </c>
      <c r="M11" s="79">
        <v>1</v>
      </c>
      <c r="N11" s="79">
        <v>1</v>
      </c>
      <c r="O11" s="79">
        <v>1</v>
      </c>
      <c r="P11" s="79">
        <v>1</v>
      </c>
      <c r="Q11" s="79">
        <v>1</v>
      </c>
      <c r="R11" s="79">
        <v>1</v>
      </c>
      <c r="S11" s="79">
        <v>1</v>
      </c>
      <c r="T11" s="79">
        <v>1</v>
      </c>
      <c r="U11" s="79">
        <v>1</v>
      </c>
      <c r="V11" s="79"/>
      <c r="W11" s="101">
        <f t="shared" si="0"/>
        <v>17</v>
      </c>
      <c r="X11" s="26"/>
      <c r="Y11" s="27"/>
      <c r="Z11" s="79">
        <v>1</v>
      </c>
      <c r="AA11" s="79">
        <v>1</v>
      </c>
      <c r="AB11" s="79">
        <v>1</v>
      </c>
      <c r="AC11" s="79">
        <v>1</v>
      </c>
      <c r="AD11" s="79">
        <v>1</v>
      </c>
      <c r="AE11" s="79">
        <v>1</v>
      </c>
      <c r="AF11" s="79">
        <v>1</v>
      </c>
      <c r="AG11" s="79">
        <v>1</v>
      </c>
      <c r="AH11" s="79">
        <v>3</v>
      </c>
      <c r="AI11" s="79">
        <v>1</v>
      </c>
      <c r="AJ11" s="79">
        <v>1</v>
      </c>
      <c r="AK11" s="79">
        <v>1</v>
      </c>
      <c r="AL11" s="79">
        <v>1</v>
      </c>
      <c r="AM11" s="79">
        <v>1</v>
      </c>
      <c r="AN11" s="79">
        <v>1</v>
      </c>
      <c r="AO11" s="79">
        <v>1</v>
      </c>
      <c r="AP11" s="79">
        <v>1</v>
      </c>
      <c r="AQ11" s="79">
        <v>1</v>
      </c>
      <c r="AR11" s="79">
        <v>2</v>
      </c>
      <c r="AS11" s="79">
        <v>1</v>
      </c>
      <c r="AT11" s="79">
        <v>2</v>
      </c>
      <c r="AU11" s="79"/>
      <c r="AV11" s="80"/>
      <c r="AW11" s="81"/>
      <c r="AX11" s="81"/>
      <c r="AY11" s="104">
        <f t="shared" si="1"/>
        <v>25</v>
      </c>
      <c r="AZ11" s="29"/>
      <c r="BA11" s="29"/>
      <c r="BB11" s="29"/>
      <c r="BC11" s="29"/>
      <c r="BD11" s="29"/>
      <c r="BE11" s="29"/>
      <c r="BF11" s="29"/>
      <c r="BG11" s="29"/>
      <c r="BH11" s="29"/>
      <c r="BI11" s="176">
        <f t="shared" si="2"/>
        <v>42</v>
      </c>
    </row>
    <row r="12" spans="1:61" ht="15">
      <c r="A12" s="206"/>
      <c r="B12" s="204" t="s">
        <v>27</v>
      </c>
      <c r="C12" s="193" t="s">
        <v>28</v>
      </c>
      <c r="D12" s="10" t="s">
        <v>29</v>
      </c>
      <c r="E12" s="122">
        <v>2</v>
      </c>
      <c r="F12" s="14">
        <v>2</v>
      </c>
      <c r="G12" s="14">
        <v>2</v>
      </c>
      <c r="H12" s="14">
        <v>2</v>
      </c>
      <c r="I12" s="14">
        <v>2</v>
      </c>
      <c r="J12" s="14">
        <v>2</v>
      </c>
      <c r="K12" s="14">
        <v>2</v>
      </c>
      <c r="L12" s="14">
        <v>2</v>
      </c>
      <c r="M12" s="14">
        <v>2</v>
      </c>
      <c r="N12" s="14">
        <v>2</v>
      </c>
      <c r="O12" s="14">
        <v>2</v>
      </c>
      <c r="P12" s="14">
        <v>2</v>
      </c>
      <c r="Q12" s="14">
        <v>2</v>
      </c>
      <c r="R12" s="14">
        <v>2</v>
      </c>
      <c r="S12" s="14">
        <v>2</v>
      </c>
      <c r="T12" s="14">
        <v>2</v>
      </c>
      <c r="U12" s="11">
        <v>2</v>
      </c>
      <c r="V12" s="11"/>
      <c r="W12" s="101">
        <f t="shared" si="0"/>
        <v>34</v>
      </c>
      <c r="X12" s="26"/>
      <c r="Y12" s="26"/>
      <c r="Z12" s="12">
        <v>2</v>
      </c>
      <c r="AA12" s="12"/>
      <c r="AB12" s="12">
        <v>2</v>
      </c>
      <c r="AC12" s="12">
        <v>2</v>
      </c>
      <c r="AD12" s="12">
        <v>2</v>
      </c>
      <c r="AE12" s="12">
        <v>2</v>
      </c>
      <c r="AF12" s="12">
        <v>2</v>
      </c>
      <c r="AG12" s="12">
        <v>2</v>
      </c>
      <c r="AH12" s="12">
        <v>2</v>
      </c>
      <c r="AI12" s="12">
        <v>2</v>
      </c>
      <c r="AJ12" s="12">
        <v>2</v>
      </c>
      <c r="AK12" s="12">
        <v>2</v>
      </c>
      <c r="AL12" s="12">
        <v>2</v>
      </c>
      <c r="AM12" s="91">
        <v>0</v>
      </c>
      <c r="AN12" s="12">
        <v>2</v>
      </c>
      <c r="AO12" s="12">
        <v>2</v>
      </c>
      <c r="AP12" s="12">
        <v>2</v>
      </c>
      <c r="AQ12" s="12">
        <v>2</v>
      </c>
      <c r="AR12" s="12">
        <v>2</v>
      </c>
      <c r="AS12" s="121"/>
      <c r="AT12" s="12"/>
      <c r="AU12" s="12"/>
      <c r="AV12" s="37"/>
      <c r="AW12" s="36"/>
      <c r="AX12" s="36"/>
      <c r="AY12" s="104">
        <f t="shared" si="1"/>
        <v>34</v>
      </c>
      <c r="AZ12" s="29"/>
      <c r="BA12" s="29"/>
      <c r="BB12" s="29"/>
      <c r="BC12" s="29"/>
      <c r="BD12" s="29"/>
      <c r="BE12" s="29"/>
      <c r="BF12" s="29"/>
      <c r="BG12" s="29"/>
      <c r="BH12" s="29"/>
      <c r="BI12" s="176">
        <f t="shared" si="2"/>
        <v>68</v>
      </c>
    </row>
    <row r="13" spans="1:61" ht="15">
      <c r="A13" s="206"/>
      <c r="B13" s="204"/>
      <c r="C13" s="193"/>
      <c r="D13" s="10" t="s">
        <v>23</v>
      </c>
      <c r="E13" s="123">
        <v>1</v>
      </c>
      <c r="F13" s="79">
        <v>1</v>
      </c>
      <c r="G13" s="79">
        <v>1</v>
      </c>
      <c r="H13" s="79">
        <v>1</v>
      </c>
      <c r="I13" s="79">
        <v>1</v>
      </c>
      <c r="J13" s="79">
        <v>1</v>
      </c>
      <c r="K13" s="79">
        <v>1</v>
      </c>
      <c r="L13" s="79">
        <v>1</v>
      </c>
      <c r="M13" s="79">
        <v>1</v>
      </c>
      <c r="N13" s="79">
        <v>1</v>
      </c>
      <c r="O13" s="79">
        <v>1</v>
      </c>
      <c r="P13" s="79">
        <v>1</v>
      </c>
      <c r="Q13" s="79">
        <v>1</v>
      </c>
      <c r="R13" s="79">
        <v>1</v>
      </c>
      <c r="S13" s="79">
        <v>1</v>
      </c>
      <c r="T13" s="79">
        <v>1</v>
      </c>
      <c r="U13" s="79">
        <v>1</v>
      </c>
      <c r="V13" s="79"/>
      <c r="W13" s="101">
        <f t="shared" si="0"/>
        <v>17</v>
      </c>
      <c r="X13" s="26"/>
      <c r="Y13" s="27"/>
      <c r="Z13" s="79">
        <v>1</v>
      </c>
      <c r="AA13" s="79"/>
      <c r="AB13" s="79">
        <v>1</v>
      </c>
      <c r="AC13" s="79">
        <v>1</v>
      </c>
      <c r="AD13" s="79">
        <v>1</v>
      </c>
      <c r="AE13" s="79">
        <v>1</v>
      </c>
      <c r="AF13" s="79">
        <v>1</v>
      </c>
      <c r="AG13" s="79">
        <v>1</v>
      </c>
      <c r="AH13" s="79">
        <v>1</v>
      </c>
      <c r="AI13" s="79">
        <v>1</v>
      </c>
      <c r="AJ13" s="79">
        <v>1</v>
      </c>
      <c r="AK13" s="79">
        <v>1</v>
      </c>
      <c r="AL13" s="79">
        <v>1</v>
      </c>
      <c r="AM13" s="79">
        <v>0</v>
      </c>
      <c r="AN13" s="79">
        <v>1</v>
      </c>
      <c r="AO13" s="79">
        <v>1</v>
      </c>
      <c r="AP13" s="79">
        <v>1</v>
      </c>
      <c r="AQ13" s="79">
        <v>1</v>
      </c>
      <c r="AR13" s="79">
        <v>1</v>
      </c>
      <c r="AS13" s="79"/>
      <c r="AT13" s="79"/>
      <c r="AU13" s="79"/>
      <c r="AV13" s="80"/>
      <c r="AW13" s="81"/>
      <c r="AX13" s="81"/>
      <c r="AY13" s="104">
        <f t="shared" si="1"/>
        <v>17</v>
      </c>
      <c r="AZ13" s="29"/>
      <c r="BA13" s="29"/>
      <c r="BB13" s="29"/>
      <c r="BC13" s="29"/>
      <c r="BD13" s="29"/>
      <c r="BE13" s="29"/>
      <c r="BF13" s="29"/>
      <c r="BG13" s="29"/>
      <c r="BH13" s="29"/>
      <c r="BI13" s="176">
        <f t="shared" si="2"/>
        <v>34</v>
      </c>
    </row>
    <row r="14" spans="1:61" ht="15">
      <c r="A14" s="206"/>
      <c r="B14" s="193" t="s">
        <v>30</v>
      </c>
      <c r="C14" s="193" t="s">
        <v>31</v>
      </c>
      <c r="D14" s="10" t="s">
        <v>29</v>
      </c>
      <c r="E14" s="122">
        <v>2</v>
      </c>
      <c r="F14" s="14">
        <v>2</v>
      </c>
      <c r="G14" s="14">
        <v>2</v>
      </c>
      <c r="H14" s="14">
        <v>2</v>
      </c>
      <c r="I14" s="14">
        <v>2</v>
      </c>
      <c r="J14" s="14">
        <v>2</v>
      </c>
      <c r="K14" s="14">
        <v>2</v>
      </c>
      <c r="L14" s="14">
        <v>2</v>
      </c>
      <c r="M14" s="14">
        <v>2</v>
      </c>
      <c r="N14" s="14">
        <v>2</v>
      </c>
      <c r="O14" s="14">
        <v>2</v>
      </c>
      <c r="P14" s="14">
        <v>2</v>
      </c>
      <c r="Q14" s="14">
        <v>2</v>
      </c>
      <c r="R14" s="14">
        <v>2</v>
      </c>
      <c r="S14" s="14">
        <v>2</v>
      </c>
      <c r="T14" s="14">
        <v>2</v>
      </c>
      <c r="U14" s="11">
        <v>2</v>
      </c>
      <c r="V14" s="11"/>
      <c r="W14" s="101">
        <f t="shared" si="0"/>
        <v>34</v>
      </c>
      <c r="X14" s="26"/>
      <c r="Y14" s="26"/>
      <c r="Z14" s="12">
        <v>2</v>
      </c>
      <c r="AA14" s="12">
        <v>2</v>
      </c>
      <c r="AB14" s="12">
        <v>2</v>
      </c>
      <c r="AC14" s="12">
        <v>2</v>
      </c>
      <c r="AD14" s="12">
        <v>2</v>
      </c>
      <c r="AE14" s="12">
        <v>2</v>
      </c>
      <c r="AF14" s="12">
        <v>2</v>
      </c>
      <c r="AG14" s="12">
        <v>2</v>
      </c>
      <c r="AH14" s="12">
        <v>2</v>
      </c>
      <c r="AI14" s="12">
        <v>2</v>
      </c>
      <c r="AJ14" s="12">
        <v>2</v>
      </c>
      <c r="AK14" s="12">
        <v>2</v>
      </c>
      <c r="AL14" s="12">
        <v>2</v>
      </c>
      <c r="AM14" s="12">
        <v>2</v>
      </c>
      <c r="AN14" s="12">
        <v>2</v>
      </c>
      <c r="AO14" s="12">
        <v>3</v>
      </c>
      <c r="AP14" s="12"/>
      <c r="AQ14" s="12"/>
      <c r="AR14" s="91"/>
      <c r="AS14" s="12"/>
      <c r="AT14" s="12"/>
      <c r="AU14" s="12"/>
      <c r="AV14" s="37"/>
      <c r="AW14" s="36"/>
      <c r="AX14" s="36"/>
      <c r="AY14" s="104">
        <f t="shared" si="1"/>
        <v>33</v>
      </c>
      <c r="AZ14" s="29"/>
      <c r="BA14" s="29"/>
      <c r="BB14" s="29"/>
      <c r="BC14" s="29"/>
      <c r="BD14" s="29"/>
      <c r="BE14" s="29"/>
      <c r="BF14" s="29"/>
      <c r="BG14" s="29"/>
      <c r="BH14" s="29"/>
      <c r="BI14" s="176">
        <f t="shared" si="2"/>
        <v>67</v>
      </c>
    </row>
    <row r="15" spans="1:61" ht="15">
      <c r="A15" s="206"/>
      <c r="B15" s="193"/>
      <c r="C15" s="193"/>
      <c r="D15" s="10" t="s">
        <v>23</v>
      </c>
      <c r="E15" s="123">
        <v>1</v>
      </c>
      <c r="F15" s="79">
        <v>1</v>
      </c>
      <c r="G15" s="79">
        <v>1</v>
      </c>
      <c r="H15" s="79">
        <v>1</v>
      </c>
      <c r="I15" s="79">
        <v>1</v>
      </c>
      <c r="J15" s="79">
        <v>1</v>
      </c>
      <c r="K15" s="79">
        <v>1</v>
      </c>
      <c r="L15" s="79">
        <v>1</v>
      </c>
      <c r="M15" s="79">
        <v>1</v>
      </c>
      <c r="N15" s="79">
        <v>1</v>
      </c>
      <c r="O15" s="79">
        <v>1</v>
      </c>
      <c r="P15" s="79">
        <v>1</v>
      </c>
      <c r="Q15" s="79">
        <v>1</v>
      </c>
      <c r="R15" s="79">
        <v>1</v>
      </c>
      <c r="S15" s="79">
        <v>1</v>
      </c>
      <c r="T15" s="79">
        <v>1</v>
      </c>
      <c r="U15" s="79">
        <v>1</v>
      </c>
      <c r="V15" s="79"/>
      <c r="W15" s="101">
        <f t="shared" si="0"/>
        <v>17</v>
      </c>
      <c r="X15" s="26"/>
      <c r="Y15" s="27"/>
      <c r="Z15" s="79">
        <v>1</v>
      </c>
      <c r="AA15" s="79">
        <v>1</v>
      </c>
      <c r="AB15" s="79">
        <v>1</v>
      </c>
      <c r="AC15" s="79">
        <v>1</v>
      </c>
      <c r="AD15" s="79">
        <v>1</v>
      </c>
      <c r="AE15" s="79">
        <v>1</v>
      </c>
      <c r="AF15" s="79">
        <v>1</v>
      </c>
      <c r="AG15" s="79">
        <v>1</v>
      </c>
      <c r="AH15" s="79">
        <v>1</v>
      </c>
      <c r="AI15" s="79">
        <v>1</v>
      </c>
      <c r="AJ15" s="79">
        <v>1</v>
      </c>
      <c r="AK15" s="79">
        <v>1</v>
      </c>
      <c r="AL15" s="79">
        <v>1</v>
      </c>
      <c r="AM15" s="79">
        <v>1</v>
      </c>
      <c r="AN15" s="79">
        <v>1</v>
      </c>
      <c r="AO15" s="79">
        <v>1</v>
      </c>
      <c r="AP15" s="79"/>
      <c r="AQ15" s="79"/>
      <c r="AR15" s="79"/>
      <c r="AS15" s="79"/>
      <c r="AT15" s="79"/>
      <c r="AU15" s="79"/>
      <c r="AV15" s="80"/>
      <c r="AW15" s="81"/>
      <c r="AX15" s="81"/>
      <c r="AY15" s="104">
        <f t="shared" si="1"/>
        <v>16</v>
      </c>
      <c r="AZ15" s="29"/>
      <c r="BA15" s="29"/>
      <c r="BB15" s="29"/>
      <c r="BC15" s="29"/>
      <c r="BD15" s="29"/>
      <c r="BE15" s="29"/>
      <c r="BF15" s="29"/>
      <c r="BG15" s="29"/>
      <c r="BH15" s="29"/>
      <c r="BI15" s="176">
        <f t="shared" si="2"/>
        <v>33</v>
      </c>
    </row>
    <row r="16" spans="1:61" ht="15">
      <c r="A16" s="206"/>
      <c r="B16" s="180" t="s">
        <v>102</v>
      </c>
      <c r="C16" s="182" t="s">
        <v>123</v>
      </c>
      <c r="D16" s="10" t="s">
        <v>29</v>
      </c>
      <c r="E16" s="124">
        <v>2</v>
      </c>
      <c r="F16" s="100">
        <v>2</v>
      </c>
      <c r="G16" s="100">
        <v>2</v>
      </c>
      <c r="H16" s="100">
        <v>2</v>
      </c>
      <c r="I16" s="100">
        <v>2</v>
      </c>
      <c r="J16" s="100">
        <v>2</v>
      </c>
      <c r="K16" s="100">
        <v>2</v>
      </c>
      <c r="L16" s="100">
        <v>2</v>
      </c>
      <c r="M16" s="100">
        <v>2</v>
      </c>
      <c r="N16" s="100">
        <v>2</v>
      </c>
      <c r="O16" s="100">
        <v>2</v>
      </c>
      <c r="P16" s="100">
        <v>2</v>
      </c>
      <c r="Q16" s="100">
        <v>2</v>
      </c>
      <c r="R16" s="100">
        <v>2</v>
      </c>
      <c r="S16" s="100">
        <v>2</v>
      </c>
      <c r="T16" s="100">
        <v>2</v>
      </c>
      <c r="U16" s="100">
        <v>2</v>
      </c>
      <c r="V16" s="100"/>
      <c r="W16" s="101">
        <f>SUM(E16:U16)</f>
        <v>34</v>
      </c>
      <c r="X16" s="26"/>
      <c r="Y16" s="27"/>
      <c r="Z16" s="100">
        <v>2</v>
      </c>
      <c r="AA16" s="100">
        <v>2</v>
      </c>
      <c r="AB16" s="100">
        <v>4</v>
      </c>
      <c r="AC16" s="100">
        <v>4</v>
      </c>
      <c r="AD16" s="100">
        <v>4</v>
      </c>
      <c r="AE16" s="100">
        <v>4</v>
      </c>
      <c r="AF16" s="100">
        <v>2</v>
      </c>
      <c r="AG16" s="100">
        <v>2</v>
      </c>
      <c r="AH16" s="100">
        <v>2</v>
      </c>
      <c r="AI16" s="100">
        <v>2</v>
      </c>
      <c r="AJ16" s="100">
        <v>2</v>
      </c>
      <c r="AK16" s="100">
        <v>2</v>
      </c>
      <c r="AL16" s="100">
        <v>2</v>
      </c>
      <c r="AM16" s="100"/>
      <c r="AN16" s="100"/>
      <c r="AO16" s="100"/>
      <c r="AP16" s="100"/>
      <c r="AQ16" s="100"/>
      <c r="AR16" s="100"/>
      <c r="AS16" s="100"/>
      <c r="AT16" s="100"/>
      <c r="AU16" s="100"/>
      <c r="AV16" s="102"/>
      <c r="AW16" s="103"/>
      <c r="AX16" s="103"/>
      <c r="AY16" s="104">
        <f>SUM(Z16:AW16)</f>
        <v>34</v>
      </c>
      <c r="AZ16" s="29"/>
      <c r="BA16" s="29"/>
      <c r="BB16" s="29"/>
      <c r="BC16" s="29"/>
      <c r="BD16" s="29"/>
      <c r="BE16" s="29"/>
      <c r="BF16" s="29"/>
      <c r="BG16" s="29"/>
      <c r="BH16" s="29"/>
      <c r="BI16" s="176">
        <f t="shared" si="2"/>
        <v>68</v>
      </c>
    </row>
    <row r="17" spans="1:61" ht="15">
      <c r="A17" s="206"/>
      <c r="B17" s="181"/>
      <c r="C17" s="183"/>
      <c r="D17" s="10" t="s">
        <v>23</v>
      </c>
      <c r="E17" s="123">
        <v>1</v>
      </c>
      <c r="F17" s="79">
        <v>1</v>
      </c>
      <c r="G17" s="79">
        <v>1</v>
      </c>
      <c r="H17" s="79">
        <v>1</v>
      </c>
      <c r="I17" s="79">
        <v>1</v>
      </c>
      <c r="J17" s="79">
        <v>1</v>
      </c>
      <c r="K17" s="79">
        <v>1</v>
      </c>
      <c r="L17" s="79">
        <v>1</v>
      </c>
      <c r="M17" s="79">
        <v>1</v>
      </c>
      <c r="N17" s="79">
        <v>1</v>
      </c>
      <c r="O17" s="79">
        <v>1</v>
      </c>
      <c r="P17" s="79">
        <v>1</v>
      </c>
      <c r="Q17" s="79">
        <v>1</v>
      </c>
      <c r="R17" s="79">
        <v>1</v>
      </c>
      <c r="S17" s="79">
        <v>1</v>
      </c>
      <c r="T17" s="79">
        <v>1</v>
      </c>
      <c r="U17" s="79">
        <v>1</v>
      </c>
      <c r="V17" s="79"/>
      <c r="W17" s="101">
        <f>SUM(E17:U17)</f>
        <v>17</v>
      </c>
      <c r="X17" s="26"/>
      <c r="Y17" s="27"/>
      <c r="Z17" s="79">
        <v>1</v>
      </c>
      <c r="AA17" s="79">
        <v>1</v>
      </c>
      <c r="AB17" s="79">
        <v>2</v>
      </c>
      <c r="AC17" s="79">
        <v>2</v>
      </c>
      <c r="AD17" s="79">
        <v>2</v>
      </c>
      <c r="AE17" s="79">
        <v>2</v>
      </c>
      <c r="AF17" s="79">
        <v>1</v>
      </c>
      <c r="AG17" s="79">
        <v>1</v>
      </c>
      <c r="AH17" s="79">
        <v>1</v>
      </c>
      <c r="AI17" s="79">
        <v>1</v>
      </c>
      <c r="AJ17" s="79">
        <v>1</v>
      </c>
      <c r="AK17" s="79">
        <v>1</v>
      </c>
      <c r="AL17" s="79">
        <v>1</v>
      </c>
      <c r="AM17" s="79"/>
      <c r="AN17" s="79"/>
      <c r="AO17" s="79"/>
      <c r="AP17" s="79"/>
      <c r="AQ17" s="79"/>
      <c r="AR17" s="79"/>
      <c r="AS17" s="79"/>
      <c r="AT17" s="79"/>
      <c r="AU17" s="79"/>
      <c r="AV17" s="80"/>
      <c r="AW17" s="81"/>
      <c r="AX17" s="81"/>
      <c r="AY17" s="104">
        <f>SUM(Z17:AW17)</f>
        <v>17</v>
      </c>
      <c r="AZ17" s="29"/>
      <c r="BA17" s="29"/>
      <c r="BB17" s="29"/>
      <c r="BC17" s="29"/>
      <c r="BD17" s="29"/>
      <c r="BE17" s="29"/>
      <c r="BF17" s="29"/>
      <c r="BG17" s="29"/>
      <c r="BH17" s="29"/>
      <c r="BI17" s="176">
        <f t="shared" si="2"/>
        <v>34</v>
      </c>
    </row>
    <row r="18" spans="1:61" ht="23.25" customHeight="1">
      <c r="A18" s="206"/>
      <c r="B18" s="193" t="s">
        <v>125</v>
      </c>
      <c r="C18" s="193" t="s">
        <v>122</v>
      </c>
      <c r="D18" s="10" t="s">
        <v>29</v>
      </c>
      <c r="E18" s="122"/>
      <c r="F18" s="14">
        <v>2</v>
      </c>
      <c r="G18" s="14"/>
      <c r="H18" s="14">
        <v>2</v>
      </c>
      <c r="I18" s="14"/>
      <c r="J18" s="14">
        <v>2</v>
      </c>
      <c r="K18" s="14"/>
      <c r="L18" s="14">
        <v>2</v>
      </c>
      <c r="M18" s="14"/>
      <c r="N18" s="14">
        <v>2</v>
      </c>
      <c r="O18" s="14"/>
      <c r="P18" s="14">
        <v>2</v>
      </c>
      <c r="Q18" s="14"/>
      <c r="R18" s="14">
        <v>2</v>
      </c>
      <c r="S18" s="14"/>
      <c r="T18" s="14">
        <v>2</v>
      </c>
      <c r="U18" s="11">
        <v>1</v>
      </c>
      <c r="V18" s="11"/>
      <c r="W18" s="101">
        <f t="shared" si="0"/>
        <v>17</v>
      </c>
      <c r="X18" s="26"/>
      <c r="Y18" s="26"/>
      <c r="Z18" s="12">
        <v>2</v>
      </c>
      <c r="AA18" s="12"/>
      <c r="AB18" s="12">
        <v>2</v>
      </c>
      <c r="AC18" s="12"/>
      <c r="AD18" s="12">
        <v>2</v>
      </c>
      <c r="AE18" s="12"/>
      <c r="AF18" s="12">
        <v>2</v>
      </c>
      <c r="AG18" s="12"/>
      <c r="AH18" s="12">
        <v>2</v>
      </c>
      <c r="AI18" s="12"/>
      <c r="AJ18" s="12">
        <v>2</v>
      </c>
      <c r="AK18" s="12"/>
      <c r="AL18" s="12">
        <v>2</v>
      </c>
      <c r="AM18" s="12"/>
      <c r="AN18" s="12">
        <v>2</v>
      </c>
      <c r="AO18" s="12"/>
      <c r="AP18" s="12">
        <v>1</v>
      </c>
      <c r="AQ18" s="12"/>
      <c r="AR18" s="12"/>
      <c r="AS18" s="12"/>
      <c r="AT18" s="12"/>
      <c r="AU18" s="12"/>
      <c r="AV18" s="37"/>
      <c r="AW18" s="36"/>
      <c r="AX18" s="36" t="s">
        <v>124</v>
      </c>
      <c r="AY18" s="104">
        <f t="shared" si="1"/>
        <v>17</v>
      </c>
      <c r="AZ18" s="29"/>
      <c r="BA18" s="29"/>
      <c r="BB18" s="29"/>
      <c r="BC18" s="29"/>
      <c r="BD18" s="29"/>
      <c r="BE18" s="29"/>
      <c r="BF18" s="29"/>
      <c r="BG18" s="29"/>
      <c r="BH18" s="29"/>
      <c r="BI18" s="176">
        <f t="shared" si="2"/>
        <v>34</v>
      </c>
    </row>
    <row r="19" spans="1:61" ht="20.25" customHeight="1">
      <c r="A19" s="206"/>
      <c r="B19" s="193"/>
      <c r="C19" s="193"/>
      <c r="D19" s="10" t="s">
        <v>23</v>
      </c>
      <c r="E19" s="123"/>
      <c r="F19" s="79">
        <v>1</v>
      </c>
      <c r="G19" s="79"/>
      <c r="H19" s="79">
        <v>1</v>
      </c>
      <c r="I19" s="79"/>
      <c r="J19" s="79">
        <v>1</v>
      </c>
      <c r="K19" s="79"/>
      <c r="L19" s="79">
        <v>1</v>
      </c>
      <c r="M19" s="79"/>
      <c r="N19" s="79">
        <v>1</v>
      </c>
      <c r="O19" s="79"/>
      <c r="P19" s="79">
        <v>1</v>
      </c>
      <c r="Q19" s="79"/>
      <c r="R19" s="79">
        <v>1</v>
      </c>
      <c r="S19" s="79"/>
      <c r="T19" s="79">
        <v>1</v>
      </c>
      <c r="U19" s="79"/>
      <c r="V19" s="79"/>
      <c r="W19" s="101">
        <f t="shared" si="0"/>
        <v>8</v>
      </c>
      <c r="X19" s="26"/>
      <c r="Y19" s="27"/>
      <c r="Z19" s="79">
        <v>1</v>
      </c>
      <c r="AA19" s="79"/>
      <c r="AB19" s="79">
        <v>1</v>
      </c>
      <c r="AC19" s="79"/>
      <c r="AD19" s="79">
        <v>1</v>
      </c>
      <c r="AE19" s="79"/>
      <c r="AF19" s="79">
        <v>1</v>
      </c>
      <c r="AG19" s="79"/>
      <c r="AH19" s="79">
        <v>1</v>
      </c>
      <c r="AI19" s="79"/>
      <c r="AJ19" s="79">
        <v>1</v>
      </c>
      <c r="AK19" s="79"/>
      <c r="AL19" s="79">
        <v>1</v>
      </c>
      <c r="AM19" s="79"/>
      <c r="AN19" s="79">
        <v>1</v>
      </c>
      <c r="AO19" s="79"/>
      <c r="AP19" s="79">
        <v>1</v>
      </c>
      <c r="AQ19" s="79"/>
      <c r="AR19" s="79"/>
      <c r="AS19" s="79"/>
      <c r="AT19" s="79"/>
      <c r="AU19" s="79"/>
      <c r="AV19" s="80"/>
      <c r="AW19" s="81"/>
      <c r="AX19" s="81"/>
      <c r="AY19" s="104">
        <f t="shared" si="1"/>
        <v>9</v>
      </c>
      <c r="AZ19" s="29"/>
      <c r="BA19" s="29"/>
      <c r="BB19" s="29"/>
      <c r="BC19" s="29"/>
      <c r="BD19" s="29"/>
      <c r="BE19" s="29"/>
      <c r="BF19" s="29"/>
      <c r="BG19" s="29"/>
      <c r="BH19" s="29"/>
      <c r="BI19" s="176">
        <f t="shared" si="2"/>
        <v>17</v>
      </c>
    </row>
    <row r="20" spans="1:61" ht="15">
      <c r="A20" s="206"/>
      <c r="B20" s="193" t="s">
        <v>32</v>
      </c>
      <c r="C20" s="182" t="s">
        <v>127</v>
      </c>
      <c r="D20" s="10" t="s">
        <v>29</v>
      </c>
      <c r="E20" s="122">
        <v>2</v>
      </c>
      <c r="F20" s="14"/>
      <c r="G20" s="14">
        <v>2</v>
      </c>
      <c r="H20" s="14"/>
      <c r="I20" s="14">
        <v>2</v>
      </c>
      <c r="J20" s="14">
        <v>2</v>
      </c>
      <c r="K20" s="14">
        <v>2</v>
      </c>
      <c r="L20" s="14">
        <v>2</v>
      </c>
      <c r="M20" s="14">
        <v>2</v>
      </c>
      <c r="N20" s="14">
        <v>2</v>
      </c>
      <c r="O20" s="14">
        <v>2</v>
      </c>
      <c r="P20" s="14">
        <v>2</v>
      </c>
      <c r="Q20" s="14">
        <v>2</v>
      </c>
      <c r="R20" s="14">
        <v>2</v>
      </c>
      <c r="S20" s="14"/>
      <c r="T20" s="14"/>
      <c r="U20" s="11"/>
      <c r="V20" s="11"/>
      <c r="W20" s="101">
        <f t="shared" si="0"/>
        <v>24</v>
      </c>
      <c r="X20" s="26"/>
      <c r="Y20" s="26"/>
      <c r="Z20" s="12">
        <v>2</v>
      </c>
      <c r="AA20" s="12">
        <v>2</v>
      </c>
      <c r="AB20" s="12">
        <v>2</v>
      </c>
      <c r="AC20" s="12">
        <v>2</v>
      </c>
      <c r="AD20" s="12">
        <v>2</v>
      </c>
      <c r="AE20" s="12">
        <v>2</v>
      </c>
      <c r="AF20" s="12">
        <v>2</v>
      </c>
      <c r="AG20" s="12">
        <v>2</v>
      </c>
      <c r="AH20" s="12">
        <v>2</v>
      </c>
      <c r="AI20" s="12">
        <v>2</v>
      </c>
      <c r="AJ20" s="12">
        <v>2</v>
      </c>
      <c r="AK20" s="12">
        <v>2</v>
      </c>
      <c r="AL20" s="12">
        <v>2</v>
      </c>
      <c r="AM20" s="12">
        <v>2</v>
      </c>
      <c r="AN20" s="12">
        <v>2</v>
      </c>
      <c r="AO20" s="12">
        <v>2</v>
      </c>
      <c r="AP20" s="12">
        <v>2</v>
      </c>
      <c r="AQ20" s="12">
        <v>2</v>
      </c>
      <c r="AR20" s="12"/>
      <c r="AS20" s="12"/>
      <c r="AT20" s="12"/>
      <c r="AU20" s="12"/>
      <c r="AV20" s="36"/>
      <c r="AW20" s="36"/>
      <c r="AX20" s="36" t="s">
        <v>128</v>
      </c>
      <c r="AY20" s="104">
        <f t="shared" si="1"/>
        <v>36</v>
      </c>
      <c r="AZ20" s="29"/>
      <c r="BA20" s="29"/>
      <c r="BB20" s="29"/>
      <c r="BC20" s="29"/>
      <c r="BD20" s="29"/>
      <c r="BE20" s="29"/>
      <c r="BF20" s="29"/>
      <c r="BG20" s="29"/>
      <c r="BH20" s="29"/>
      <c r="BI20" s="176">
        <f t="shared" si="2"/>
        <v>60</v>
      </c>
    </row>
    <row r="21" spans="1:61" ht="15">
      <c r="A21" s="206"/>
      <c r="B21" s="193"/>
      <c r="C21" s="183"/>
      <c r="D21" s="10" t="s">
        <v>23</v>
      </c>
      <c r="E21" s="123">
        <v>1</v>
      </c>
      <c r="F21" s="79"/>
      <c r="G21" s="79">
        <v>1</v>
      </c>
      <c r="H21" s="79"/>
      <c r="I21" s="79">
        <v>1</v>
      </c>
      <c r="J21" s="79">
        <v>1</v>
      </c>
      <c r="K21" s="79">
        <v>1</v>
      </c>
      <c r="L21" s="79">
        <v>1</v>
      </c>
      <c r="M21" s="79">
        <v>1</v>
      </c>
      <c r="N21" s="79">
        <v>1</v>
      </c>
      <c r="O21" s="79">
        <v>1</v>
      </c>
      <c r="P21" s="79">
        <v>1</v>
      </c>
      <c r="Q21" s="79">
        <v>1</v>
      </c>
      <c r="R21" s="79">
        <v>1</v>
      </c>
      <c r="S21" s="79"/>
      <c r="T21" s="79"/>
      <c r="U21" s="79"/>
      <c r="V21" s="79"/>
      <c r="W21" s="101">
        <f t="shared" si="0"/>
        <v>12</v>
      </c>
      <c r="X21" s="26"/>
      <c r="Y21" s="27"/>
      <c r="Z21" s="79">
        <v>1</v>
      </c>
      <c r="AA21" s="79">
        <v>1</v>
      </c>
      <c r="AB21" s="79">
        <v>1</v>
      </c>
      <c r="AC21" s="79">
        <v>1</v>
      </c>
      <c r="AD21" s="79">
        <v>1</v>
      </c>
      <c r="AE21" s="79">
        <v>1</v>
      </c>
      <c r="AF21" s="79">
        <v>1</v>
      </c>
      <c r="AG21" s="79">
        <v>1</v>
      </c>
      <c r="AH21" s="79">
        <v>1</v>
      </c>
      <c r="AI21" s="79">
        <v>1</v>
      </c>
      <c r="AJ21" s="79">
        <v>1</v>
      </c>
      <c r="AK21" s="79">
        <v>1</v>
      </c>
      <c r="AL21" s="79">
        <v>1</v>
      </c>
      <c r="AM21" s="79">
        <v>1</v>
      </c>
      <c r="AN21" s="79">
        <v>1</v>
      </c>
      <c r="AO21" s="79">
        <v>1</v>
      </c>
      <c r="AP21" s="79">
        <v>1</v>
      </c>
      <c r="AQ21" s="79">
        <v>1</v>
      </c>
      <c r="AR21" s="79"/>
      <c r="AS21" s="79"/>
      <c r="AT21" s="79"/>
      <c r="AU21" s="79"/>
      <c r="AV21" s="81"/>
      <c r="AW21" s="81"/>
      <c r="AX21" s="81"/>
      <c r="AY21" s="104">
        <f t="shared" si="1"/>
        <v>18</v>
      </c>
      <c r="AZ21" s="29"/>
      <c r="BA21" s="29"/>
      <c r="BB21" s="29"/>
      <c r="BC21" s="29"/>
      <c r="BD21" s="29"/>
      <c r="BE21" s="29"/>
      <c r="BF21" s="29"/>
      <c r="BG21" s="29"/>
      <c r="BH21" s="29"/>
      <c r="BI21" s="176">
        <f t="shared" si="2"/>
        <v>30</v>
      </c>
    </row>
    <row r="22" spans="1:61" ht="15">
      <c r="A22" s="206"/>
      <c r="B22" s="193" t="s">
        <v>60</v>
      </c>
      <c r="C22" s="193" t="s">
        <v>33</v>
      </c>
      <c r="D22" s="10" t="s">
        <v>29</v>
      </c>
      <c r="E22" s="122">
        <v>2</v>
      </c>
      <c r="F22" s="14">
        <v>4</v>
      </c>
      <c r="G22" s="14">
        <v>2</v>
      </c>
      <c r="H22" s="14">
        <v>4</v>
      </c>
      <c r="I22" s="14">
        <v>2</v>
      </c>
      <c r="J22" s="14">
        <v>4</v>
      </c>
      <c r="K22" s="14">
        <v>2</v>
      </c>
      <c r="L22" s="14">
        <v>4</v>
      </c>
      <c r="M22" s="14">
        <v>2</v>
      </c>
      <c r="N22" s="14">
        <v>4</v>
      </c>
      <c r="O22" s="14">
        <v>2</v>
      </c>
      <c r="P22" s="14">
        <v>4</v>
      </c>
      <c r="Q22" s="14">
        <v>2</v>
      </c>
      <c r="R22" s="14">
        <v>4</v>
      </c>
      <c r="S22" s="14">
        <v>2</v>
      </c>
      <c r="T22" s="14">
        <v>4</v>
      </c>
      <c r="U22" s="11">
        <v>2</v>
      </c>
      <c r="V22" s="11"/>
      <c r="W22" s="101">
        <f t="shared" si="0"/>
        <v>50</v>
      </c>
      <c r="X22" s="26"/>
      <c r="Y22" s="26"/>
      <c r="Z22" s="12">
        <v>4</v>
      </c>
      <c r="AA22" s="12">
        <v>2</v>
      </c>
      <c r="AB22" s="12">
        <v>4</v>
      </c>
      <c r="AC22" s="12">
        <v>2</v>
      </c>
      <c r="AD22" s="12">
        <v>4</v>
      </c>
      <c r="AE22" s="12">
        <v>2</v>
      </c>
      <c r="AF22" s="12">
        <v>4</v>
      </c>
      <c r="AG22" s="12">
        <v>2</v>
      </c>
      <c r="AH22" s="12">
        <v>2</v>
      </c>
      <c r="AI22" s="12">
        <v>2</v>
      </c>
      <c r="AJ22" s="12">
        <v>2</v>
      </c>
      <c r="AK22" s="12">
        <v>2</v>
      </c>
      <c r="AL22" s="12">
        <v>2</v>
      </c>
      <c r="AM22" s="12">
        <v>2</v>
      </c>
      <c r="AN22" s="12">
        <v>2</v>
      </c>
      <c r="AO22" s="12">
        <v>2</v>
      </c>
      <c r="AP22" s="12">
        <v>2</v>
      </c>
      <c r="AQ22" s="12">
        <v>2</v>
      </c>
      <c r="AR22" s="12">
        <v>4</v>
      </c>
      <c r="AS22" s="12">
        <v>2</v>
      </c>
      <c r="AT22" s="91"/>
      <c r="AU22" s="12"/>
      <c r="AV22" s="36"/>
      <c r="AW22" s="36"/>
      <c r="AX22" s="36"/>
      <c r="AY22" s="104">
        <f t="shared" si="1"/>
        <v>50</v>
      </c>
      <c r="AZ22" s="29"/>
      <c r="BA22" s="29"/>
      <c r="BB22" s="29"/>
      <c r="BC22" s="29"/>
      <c r="BD22" s="29"/>
      <c r="BE22" s="29"/>
      <c r="BF22" s="29"/>
      <c r="BG22" s="29"/>
      <c r="BH22" s="29"/>
      <c r="BI22" s="176">
        <f t="shared" si="2"/>
        <v>100</v>
      </c>
    </row>
    <row r="23" spans="1:61" ht="15">
      <c r="A23" s="206"/>
      <c r="B23" s="193"/>
      <c r="C23" s="193"/>
      <c r="D23" s="10" t="s">
        <v>23</v>
      </c>
      <c r="E23" s="123">
        <v>1</v>
      </c>
      <c r="F23" s="79">
        <v>2</v>
      </c>
      <c r="G23" s="79">
        <v>1</v>
      </c>
      <c r="H23" s="79">
        <v>2</v>
      </c>
      <c r="I23" s="79">
        <v>1</v>
      </c>
      <c r="J23" s="79">
        <v>2</v>
      </c>
      <c r="K23" s="79">
        <v>1</v>
      </c>
      <c r="L23" s="79">
        <v>2</v>
      </c>
      <c r="M23" s="79">
        <v>1</v>
      </c>
      <c r="N23" s="79">
        <v>2</v>
      </c>
      <c r="O23" s="79">
        <v>1</v>
      </c>
      <c r="P23" s="79">
        <v>2</v>
      </c>
      <c r="Q23" s="79">
        <v>1</v>
      </c>
      <c r="R23" s="79">
        <v>2</v>
      </c>
      <c r="S23" s="79">
        <v>1</v>
      </c>
      <c r="T23" s="79">
        <v>2</v>
      </c>
      <c r="U23" s="79">
        <v>1</v>
      </c>
      <c r="V23" s="79"/>
      <c r="W23" s="101">
        <f t="shared" si="0"/>
        <v>25</v>
      </c>
      <c r="X23" s="26"/>
      <c r="Y23" s="27"/>
      <c r="Z23" s="79">
        <v>2</v>
      </c>
      <c r="AA23" s="79">
        <v>1</v>
      </c>
      <c r="AB23" s="79">
        <v>2</v>
      </c>
      <c r="AC23" s="79">
        <v>1</v>
      </c>
      <c r="AD23" s="79">
        <v>2</v>
      </c>
      <c r="AE23" s="79">
        <v>1</v>
      </c>
      <c r="AF23" s="79">
        <v>2</v>
      </c>
      <c r="AG23" s="79">
        <v>1</v>
      </c>
      <c r="AH23" s="79">
        <v>1</v>
      </c>
      <c r="AI23" s="79">
        <v>1</v>
      </c>
      <c r="AJ23" s="79">
        <v>1</v>
      </c>
      <c r="AK23" s="79">
        <v>1</v>
      </c>
      <c r="AL23" s="79">
        <v>1</v>
      </c>
      <c r="AM23" s="79">
        <v>1</v>
      </c>
      <c r="AN23" s="79">
        <v>1</v>
      </c>
      <c r="AO23" s="79">
        <v>1</v>
      </c>
      <c r="AP23" s="79">
        <v>1</v>
      </c>
      <c r="AQ23" s="79">
        <v>1</v>
      </c>
      <c r="AR23" s="79">
        <v>2</v>
      </c>
      <c r="AS23" s="79">
        <v>1</v>
      </c>
      <c r="AT23" s="79"/>
      <c r="AU23" s="79"/>
      <c r="AV23" s="81"/>
      <c r="AW23" s="81"/>
      <c r="AX23" s="81"/>
      <c r="AY23" s="104">
        <f t="shared" si="1"/>
        <v>25</v>
      </c>
      <c r="AZ23" s="29"/>
      <c r="BA23" s="29"/>
      <c r="BB23" s="29"/>
      <c r="BC23" s="29"/>
      <c r="BD23" s="29"/>
      <c r="BE23" s="29"/>
      <c r="BF23" s="29"/>
      <c r="BG23" s="29"/>
      <c r="BH23" s="29"/>
      <c r="BI23" s="176">
        <f t="shared" si="2"/>
        <v>50</v>
      </c>
    </row>
    <row r="24" spans="1:61" ht="15">
      <c r="A24" s="206"/>
      <c r="B24" s="193" t="s">
        <v>61</v>
      </c>
      <c r="C24" s="193" t="s">
        <v>34</v>
      </c>
      <c r="D24" s="10" t="s">
        <v>29</v>
      </c>
      <c r="E24" s="122">
        <v>2</v>
      </c>
      <c r="F24" s="14">
        <v>2</v>
      </c>
      <c r="G24" s="14">
        <v>2</v>
      </c>
      <c r="H24" s="14">
        <v>2</v>
      </c>
      <c r="I24" s="14">
        <v>2</v>
      </c>
      <c r="J24" s="14">
        <v>2</v>
      </c>
      <c r="K24" s="14">
        <v>2</v>
      </c>
      <c r="L24" s="14">
        <v>2</v>
      </c>
      <c r="M24" s="14">
        <v>2</v>
      </c>
      <c r="N24" s="14">
        <v>2</v>
      </c>
      <c r="O24" s="14">
        <v>2</v>
      </c>
      <c r="P24" s="14">
        <v>2</v>
      </c>
      <c r="Q24" s="14">
        <v>2</v>
      </c>
      <c r="R24" s="14">
        <v>2</v>
      </c>
      <c r="S24" s="14">
        <v>2</v>
      </c>
      <c r="T24" s="14">
        <v>2</v>
      </c>
      <c r="U24" s="11">
        <v>2</v>
      </c>
      <c r="V24" s="11"/>
      <c r="W24" s="101">
        <f t="shared" si="0"/>
        <v>34</v>
      </c>
      <c r="X24" s="26"/>
      <c r="Y24" s="26"/>
      <c r="Z24" s="11">
        <v>2</v>
      </c>
      <c r="AA24" s="11">
        <v>2</v>
      </c>
      <c r="AB24" s="11">
        <v>2</v>
      </c>
      <c r="AC24" s="11">
        <v>2</v>
      </c>
      <c r="AD24" s="11">
        <v>2</v>
      </c>
      <c r="AE24" s="11">
        <v>2</v>
      </c>
      <c r="AF24" s="11">
        <v>2</v>
      </c>
      <c r="AG24" s="11">
        <v>2</v>
      </c>
      <c r="AH24" s="11">
        <v>2</v>
      </c>
      <c r="AI24" s="11">
        <v>2</v>
      </c>
      <c r="AJ24" s="11">
        <v>2</v>
      </c>
      <c r="AK24" s="11">
        <v>2</v>
      </c>
      <c r="AL24" s="11">
        <v>2</v>
      </c>
      <c r="AM24" s="11">
        <v>2</v>
      </c>
      <c r="AN24" s="11">
        <v>2</v>
      </c>
      <c r="AO24" s="11">
        <v>2</v>
      </c>
      <c r="AP24" s="11">
        <v>2</v>
      </c>
      <c r="AQ24" s="11">
        <v>2</v>
      </c>
      <c r="AR24" s="11">
        <v>2</v>
      </c>
      <c r="AS24" s="12"/>
      <c r="AT24" s="12"/>
      <c r="AU24" s="12"/>
      <c r="AV24" s="36"/>
      <c r="AW24" s="36"/>
      <c r="AX24" s="36" t="s">
        <v>124</v>
      </c>
      <c r="AY24" s="104">
        <f t="shared" si="1"/>
        <v>38</v>
      </c>
      <c r="AZ24" s="29"/>
      <c r="BA24" s="29"/>
      <c r="BB24" s="29"/>
      <c r="BC24" s="29"/>
      <c r="BD24" s="29"/>
      <c r="BE24" s="29"/>
      <c r="BF24" s="29"/>
      <c r="BG24" s="29"/>
      <c r="BH24" s="29"/>
      <c r="BI24" s="176">
        <f t="shared" si="2"/>
        <v>72</v>
      </c>
    </row>
    <row r="25" spans="1:61" ht="15">
      <c r="A25" s="206"/>
      <c r="B25" s="193"/>
      <c r="C25" s="193"/>
      <c r="D25" s="10" t="s">
        <v>23</v>
      </c>
      <c r="E25" s="123">
        <v>1</v>
      </c>
      <c r="F25" s="79">
        <v>1</v>
      </c>
      <c r="G25" s="79">
        <v>1</v>
      </c>
      <c r="H25" s="79">
        <v>1</v>
      </c>
      <c r="I25" s="79">
        <v>1</v>
      </c>
      <c r="J25" s="79">
        <v>1</v>
      </c>
      <c r="K25" s="79">
        <v>1</v>
      </c>
      <c r="L25" s="79">
        <v>1</v>
      </c>
      <c r="M25" s="79">
        <v>1</v>
      </c>
      <c r="N25" s="79">
        <v>1</v>
      </c>
      <c r="O25" s="79">
        <v>1</v>
      </c>
      <c r="P25" s="79">
        <v>1</v>
      </c>
      <c r="Q25" s="79">
        <v>1</v>
      </c>
      <c r="R25" s="79">
        <v>1</v>
      </c>
      <c r="S25" s="79">
        <v>1</v>
      </c>
      <c r="T25" s="79">
        <v>1</v>
      </c>
      <c r="U25" s="79">
        <v>1</v>
      </c>
      <c r="V25" s="79"/>
      <c r="W25" s="101">
        <f t="shared" si="0"/>
        <v>17</v>
      </c>
      <c r="X25" s="26"/>
      <c r="Y25" s="27"/>
      <c r="Z25" s="82">
        <v>1</v>
      </c>
      <c r="AA25" s="82">
        <v>1</v>
      </c>
      <c r="AB25" s="82">
        <v>1</v>
      </c>
      <c r="AC25" s="82">
        <v>1</v>
      </c>
      <c r="AD25" s="82">
        <v>1</v>
      </c>
      <c r="AE25" s="82">
        <v>1</v>
      </c>
      <c r="AF25" s="82">
        <v>1</v>
      </c>
      <c r="AG25" s="82">
        <v>1</v>
      </c>
      <c r="AH25" s="82">
        <v>1</v>
      </c>
      <c r="AI25" s="82">
        <v>1</v>
      </c>
      <c r="AJ25" s="82">
        <v>1</v>
      </c>
      <c r="AK25" s="82">
        <v>1</v>
      </c>
      <c r="AL25" s="82">
        <v>1</v>
      </c>
      <c r="AM25" s="82">
        <v>1</v>
      </c>
      <c r="AN25" s="82">
        <v>1</v>
      </c>
      <c r="AO25" s="82">
        <v>1</v>
      </c>
      <c r="AP25" s="82">
        <v>1</v>
      </c>
      <c r="AQ25" s="82">
        <v>1</v>
      </c>
      <c r="AR25" s="82">
        <v>1</v>
      </c>
      <c r="AS25" s="79"/>
      <c r="AT25" s="79"/>
      <c r="AU25" s="79"/>
      <c r="AV25" s="81"/>
      <c r="AW25" s="81"/>
      <c r="AX25" s="81"/>
      <c r="AY25" s="104">
        <f t="shared" si="1"/>
        <v>19</v>
      </c>
      <c r="AZ25" s="29"/>
      <c r="BA25" s="29"/>
      <c r="BB25" s="29"/>
      <c r="BC25" s="29"/>
      <c r="BD25" s="29"/>
      <c r="BE25" s="29"/>
      <c r="BF25" s="29"/>
      <c r="BG25" s="29"/>
      <c r="BH25" s="29"/>
      <c r="BI25" s="176">
        <f t="shared" si="2"/>
        <v>36</v>
      </c>
    </row>
    <row r="26" spans="1:61" ht="15">
      <c r="A26" s="206"/>
      <c r="B26" s="180" t="s">
        <v>62</v>
      </c>
      <c r="C26" s="180" t="s">
        <v>50</v>
      </c>
      <c r="D26" s="10" t="s">
        <v>29</v>
      </c>
      <c r="E26" s="125">
        <v>4</v>
      </c>
      <c r="F26" s="11">
        <v>4</v>
      </c>
      <c r="G26" s="11">
        <v>4</v>
      </c>
      <c r="H26" s="11">
        <v>4</v>
      </c>
      <c r="I26" s="11">
        <v>4</v>
      </c>
      <c r="J26" s="11">
        <v>4</v>
      </c>
      <c r="K26" s="11">
        <v>4</v>
      </c>
      <c r="L26" s="14">
        <v>4</v>
      </c>
      <c r="M26" s="14">
        <v>4</v>
      </c>
      <c r="N26" s="14">
        <v>4</v>
      </c>
      <c r="O26" s="14">
        <v>4</v>
      </c>
      <c r="P26" s="14">
        <v>4</v>
      </c>
      <c r="Q26" s="14">
        <v>4</v>
      </c>
      <c r="R26" s="14">
        <v>4</v>
      </c>
      <c r="S26" s="14">
        <v>4</v>
      </c>
      <c r="T26" s="14">
        <v>4</v>
      </c>
      <c r="U26" s="11">
        <v>4</v>
      </c>
      <c r="V26" s="11" t="s">
        <v>124</v>
      </c>
      <c r="W26" s="101">
        <f t="shared" si="0"/>
        <v>68</v>
      </c>
      <c r="X26" s="26"/>
      <c r="Y26" s="28"/>
      <c r="Z26" s="14">
        <v>4</v>
      </c>
      <c r="AA26" s="14">
        <v>2</v>
      </c>
      <c r="AB26" s="14">
        <v>2</v>
      </c>
      <c r="AC26" s="14">
        <v>4</v>
      </c>
      <c r="AD26" s="14">
        <v>2</v>
      </c>
      <c r="AE26" s="14">
        <v>4</v>
      </c>
      <c r="AF26" s="14">
        <v>2</v>
      </c>
      <c r="AG26" s="14">
        <v>4</v>
      </c>
      <c r="AH26" s="14">
        <v>2</v>
      </c>
      <c r="AI26" s="14">
        <v>4</v>
      </c>
      <c r="AJ26" s="14">
        <v>2</v>
      </c>
      <c r="AK26" s="14">
        <v>4</v>
      </c>
      <c r="AL26" s="14">
        <v>4</v>
      </c>
      <c r="AM26" s="14">
        <v>3</v>
      </c>
      <c r="AN26" s="14">
        <v>4</v>
      </c>
      <c r="AO26" s="14">
        <v>6</v>
      </c>
      <c r="AP26" s="14">
        <v>6</v>
      </c>
      <c r="AQ26" s="14">
        <v>6</v>
      </c>
      <c r="AR26" s="14">
        <v>6</v>
      </c>
      <c r="AS26" s="14">
        <v>6</v>
      </c>
      <c r="AT26" s="14"/>
      <c r="AU26" s="14"/>
      <c r="AV26" s="36"/>
      <c r="AW26" s="36"/>
      <c r="AX26" s="36"/>
      <c r="AY26" s="104">
        <f t="shared" si="1"/>
        <v>77</v>
      </c>
      <c r="AZ26" s="29"/>
      <c r="BA26" s="29"/>
      <c r="BB26" s="29"/>
      <c r="BC26" s="29"/>
      <c r="BD26" s="29"/>
      <c r="BE26" s="29"/>
      <c r="BF26" s="29"/>
      <c r="BG26" s="29"/>
      <c r="BH26" s="29"/>
      <c r="BI26" s="176">
        <f t="shared" si="2"/>
        <v>145</v>
      </c>
    </row>
    <row r="27" spans="1:61" ht="15">
      <c r="A27" s="206"/>
      <c r="B27" s="181"/>
      <c r="C27" s="181"/>
      <c r="D27" s="10" t="s">
        <v>23</v>
      </c>
      <c r="E27" s="123">
        <v>2</v>
      </c>
      <c r="F27" s="79">
        <v>2</v>
      </c>
      <c r="G27" s="79">
        <v>2</v>
      </c>
      <c r="H27" s="79">
        <v>2</v>
      </c>
      <c r="I27" s="79">
        <v>2</v>
      </c>
      <c r="J27" s="79">
        <v>2</v>
      </c>
      <c r="K27" s="79">
        <v>2</v>
      </c>
      <c r="L27" s="79">
        <v>2</v>
      </c>
      <c r="M27" s="79">
        <v>2</v>
      </c>
      <c r="N27" s="79">
        <v>2</v>
      </c>
      <c r="O27" s="79">
        <v>2</v>
      </c>
      <c r="P27" s="79">
        <v>2</v>
      </c>
      <c r="Q27" s="79">
        <v>2</v>
      </c>
      <c r="R27" s="79">
        <v>2</v>
      </c>
      <c r="S27" s="79">
        <v>2</v>
      </c>
      <c r="T27" s="79">
        <v>2</v>
      </c>
      <c r="U27" s="79">
        <v>2</v>
      </c>
      <c r="V27" s="79"/>
      <c r="W27" s="101">
        <f t="shared" si="0"/>
        <v>34</v>
      </c>
      <c r="X27" s="26"/>
      <c r="Y27" s="27"/>
      <c r="Z27" s="79">
        <v>2</v>
      </c>
      <c r="AA27" s="79">
        <v>1</v>
      </c>
      <c r="AB27" s="79">
        <v>1</v>
      </c>
      <c r="AC27" s="79">
        <v>2</v>
      </c>
      <c r="AD27" s="79">
        <v>1</v>
      </c>
      <c r="AE27" s="79">
        <v>2</v>
      </c>
      <c r="AF27" s="79">
        <v>1</v>
      </c>
      <c r="AG27" s="79">
        <v>2</v>
      </c>
      <c r="AH27" s="79">
        <v>1</v>
      </c>
      <c r="AI27" s="79">
        <v>2</v>
      </c>
      <c r="AJ27" s="79">
        <v>1</v>
      </c>
      <c r="AK27" s="79">
        <v>2</v>
      </c>
      <c r="AL27" s="79">
        <v>2</v>
      </c>
      <c r="AM27" s="79">
        <v>2</v>
      </c>
      <c r="AN27" s="79">
        <v>2</v>
      </c>
      <c r="AO27" s="79">
        <v>3</v>
      </c>
      <c r="AP27" s="79">
        <v>3</v>
      </c>
      <c r="AQ27" s="79">
        <v>3</v>
      </c>
      <c r="AR27" s="79">
        <v>3</v>
      </c>
      <c r="AS27" s="79">
        <v>2</v>
      </c>
      <c r="AT27" s="79"/>
      <c r="AU27" s="79"/>
      <c r="AV27" s="81"/>
      <c r="AW27" s="81"/>
      <c r="AX27" s="81"/>
      <c r="AY27" s="104">
        <f t="shared" si="1"/>
        <v>38</v>
      </c>
      <c r="AZ27" s="29"/>
      <c r="BA27" s="29"/>
      <c r="BB27" s="29"/>
      <c r="BC27" s="29"/>
      <c r="BD27" s="29"/>
      <c r="BE27" s="29"/>
      <c r="BF27" s="29"/>
      <c r="BG27" s="29"/>
      <c r="BH27" s="29"/>
      <c r="BI27" s="176">
        <f t="shared" si="2"/>
        <v>72</v>
      </c>
    </row>
    <row r="28" spans="1:61" ht="15">
      <c r="A28" s="206"/>
      <c r="B28" s="180" t="s">
        <v>103</v>
      </c>
      <c r="C28" s="180" t="s">
        <v>131</v>
      </c>
      <c r="D28" s="10" t="s">
        <v>29</v>
      </c>
      <c r="E28" s="124">
        <v>2</v>
      </c>
      <c r="F28" s="100">
        <v>2</v>
      </c>
      <c r="G28" s="100">
        <v>2</v>
      </c>
      <c r="H28" s="100">
        <v>2</v>
      </c>
      <c r="I28" s="100">
        <v>2</v>
      </c>
      <c r="J28" s="100">
        <v>2</v>
      </c>
      <c r="K28" s="100">
        <v>2</v>
      </c>
      <c r="L28" s="100">
        <v>2</v>
      </c>
      <c r="M28" s="100">
        <v>2</v>
      </c>
      <c r="N28" s="100">
        <v>2</v>
      </c>
      <c r="O28" s="100">
        <v>2</v>
      </c>
      <c r="P28" s="100">
        <v>2</v>
      </c>
      <c r="Q28" s="100">
        <v>2</v>
      </c>
      <c r="R28" s="100">
        <v>2</v>
      </c>
      <c r="S28" s="100">
        <v>2</v>
      </c>
      <c r="T28" s="100">
        <v>2</v>
      </c>
      <c r="U28" s="100">
        <v>2</v>
      </c>
      <c r="V28" s="100" t="s">
        <v>128</v>
      </c>
      <c r="W28" s="101">
        <f>SUM(E28:U28)</f>
        <v>34</v>
      </c>
      <c r="X28" s="26"/>
      <c r="Y28" s="27"/>
      <c r="Z28" s="100">
        <v>2</v>
      </c>
      <c r="AA28" s="100">
        <v>2</v>
      </c>
      <c r="AB28" s="100">
        <v>2</v>
      </c>
      <c r="AC28" s="100">
        <v>2</v>
      </c>
      <c r="AD28" s="100">
        <v>2</v>
      </c>
      <c r="AE28" s="100">
        <v>2</v>
      </c>
      <c r="AF28" s="100">
        <v>2</v>
      </c>
      <c r="AG28" s="100">
        <v>2</v>
      </c>
      <c r="AH28" s="100">
        <v>2</v>
      </c>
      <c r="AI28" s="100">
        <v>2</v>
      </c>
      <c r="AJ28" s="100">
        <v>2</v>
      </c>
      <c r="AK28" s="100">
        <v>2</v>
      </c>
      <c r="AL28" s="100">
        <v>2</v>
      </c>
      <c r="AM28" s="100">
        <v>2</v>
      </c>
      <c r="AN28" s="100">
        <v>2</v>
      </c>
      <c r="AO28" s="100">
        <v>2</v>
      </c>
      <c r="AP28" s="100">
        <v>2</v>
      </c>
      <c r="AQ28" s="100"/>
      <c r="AR28" s="100"/>
      <c r="AS28" s="100"/>
      <c r="AT28" s="100"/>
      <c r="AU28" s="100"/>
      <c r="AV28" s="103"/>
      <c r="AW28" s="103"/>
      <c r="AX28" s="103" t="s">
        <v>124</v>
      </c>
      <c r="AY28" s="104">
        <f>SUM(Z28:AW28)</f>
        <v>34</v>
      </c>
      <c r="AZ28" s="29"/>
      <c r="BA28" s="29"/>
      <c r="BB28" s="29"/>
      <c r="BC28" s="29"/>
      <c r="BD28" s="29"/>
      <c r="BE28" s="29"/>
      <c r="BF28" s="29"/>
      <c r="BG28" s="29"/>
      <c r="BH28" s="29"/>
      <c r="BI28" s="176">
        <f t="shared" si="2"/>
        <v>68</v>
      </c>
    </row>
    <row r="29" spans="1:61" ht="15">
      <c r="A29" s="206"/>
      <c r="B29" s="181"/>
      <c r="C29" s="181"/>
      <c r="D29" s="10" t="s">
        <v>23</v>
      </c>
      <c r="E29" s="123">
        <v>1</v>
      </c>
      <c r="F29" s="79">
        <v>1</v>
      </c>
      <c r="G29" s="79">
        <v>1</v>
      </c>
      <c r="H29" s="79">
        <v>1</v>
      </c>
      <c r="I29" s="79">
        <v>1</v>
      </c>
      <c r="J29" s="79">
        <v>1</v>
      </c>
      <c r="K29" s="79">
        <v>1</v>
      </c>
      <c r="L29" s="79">
        <v>1</v>
      </c>
      <c r="M29" s="79">
        <v>1</v>
      </c>
      <c r="N29" s="79">
        <v>1</v>
      </c>
      <c r="O29" s="79">
        <v>1</v>
      </c>
      <c r="P29" s="79">
        <v>1</v>
      </c>
      <c r="Q29" s="79">
        <v>1</v>
      </c>
      <c r="R29" s="79">
        <v>1</v>
      </c>
      <c r="S29" s="79">
        <v>1</v>
      </c>
      <c r="T29" s="79">
        <v>1</v>
      </c>
      <c r="U29" s="79">
        <v>1</v>
      </c>
      <c r="V29" s="79"/>
      <c r="W29" s="101">
        <f>SUM(E29:U29)</f>
        <v>17</v>
      </c>
      <c r="X29" s="26"/>
      <c r="Y29" s="27"/>
      <c r="Z29" s="79">
        <v>1</v>
      </c>
      <c r="AA29" s="79">
        <v>1</v>
      </c>
      <c r="AB29" s="79">
        <v>1</v>
      </c>
      <c r="AC29" s="79">
        <v>1</v>
      </c>
      <c r="AD29" s="79">
        <v>1</v>
      </c>
      <c r="AE29" s="79">
        <v>1</v>
      </c>
      <c r="AF29" s="79">
        <v>1</v>
      </c>
      <c r="AG29" s="79">
        <v>1</v>
      </c>
      <c r="AH29" s="79">
        <v>1</v>
      </c>
      <c r="AI29" s="79">
        <v>1</v>
      </c>
      <c r="AJ29" s="79">
        <v>1</v>
      </c>
      <c r="AK29" s="79">
        <v>1</v>
      </c>
      <c r="AL29" s="79">
        <v>1</v>
      </c>
      <c r="AM29" s="79">
        <v>1</v>
      </c>
      <c r="AN29" s="79">
        <v>1</v>
      </c>
      <c r="AO29" s="79">
        <v>1</v>
      </c>
      <c r="AP29" s="79">
        <v>1</v>
      </c>
      <c r="AQ29" s="79"/>
      <c r="AR29" s="79"/>
      <c r="AS29" s="79"/>
      <c r="AT29" s="79"/>
      <c r="AU29" s="79"/>
      <c r="AV29" s="81"/>
      <c r="AW29" s="81"/>
      <c r="AX29" s="81"/>
      <c r="AY29" s="104">
        <f>SUM(Z29:AW29)</f>
        <v>17</v>
      </c>
      <c r="AZ29" s="29"/>
      <c r="BA29" s="29"/>
      <c r="BB29" s="29"/>
      <c r="BC29" s="29"/>
      <c r="BD29" s="29"/>
      <c r="BE29" s="29"/>
      <c r="BF29" s="29"/>
      <c r="BG29" s="29"/>
      <c r="BH29" s="29"/>
      <c r="BI29" s="176">
        <f t="shared" si="2"/>
        <v>34</v>
      </c>
    </row>
    <row r="30" spans="1:61" ht="15">
      <c r="A30" s="206"/>
      <c r="B30" s="193" t="s">
        <v>63</v>
      </c>
      <c r="C30" s="193" t="s">
        <v>126</v>
      </c>
      <c r="D30" s="10" t="s">
        <v>29</v>
      </c>
      <c r="E30" s="122">
        <v>6</v>
      </c>
      <c r="F30" s="14">
        <v>2</v>
      </c>
      <c r="G30" s="14">
        <v>2</v>
      </c>
      <c r="H30" s="14">
        <v>3</v>
      </c>
      <c r="I30" s="14">
        <v>4</v>
      </c>
      <c r="J30" s="14">
        <v>4</v>
      </c>
      <c r="K30" s="14">
        <v>2</v>
      </c>
      <c r="L30" s="11">
        <v>4</v>
      </c>
      <c r="M30" s="11">
        <v>4</v>
      </c>
      <c r="N30" s="11">
        <v>4</v>
      </c>
      <c r="O30" s="11">
        <v>4</v>
      </c>
      <c r="P30" s="11">
        <v>4</v>
      </c>
      <c r="Q30" s="11">
        <v>4</v>
      </c>
      <c r="R30" s="11">
        <v>4</v>
      </c>
      <c r="S30" s="11">
        <v>4</v>
      </c>
      <c r="T30" s="11">
        <v>4</v>
      </c>
      <c r="U30" s="11"/>
      <c r="V30" s="11" t="s">
        <v>128</v>
      </c>
      <c r="W30" s="101">
        <f t="shared" si="0"/>
        <v>59</v>
      </c>
      <c r="X30" s="26"/>
      <c r="Y30" s="27"/>
      <c r="Z30" s="11">
        <v>2</v>
      </c>
      <c r="AA30" s="11">
        <v>2</v>
      </c>
      <c r="AB30" s="11">
        <v>2</v>
      </c>
      <c r="AC30" s="11">
        <v>2</v>
      </c>
      <c r="AD30" s="11">
        <v>2</v>
      </c>
      <c r="AE30" s="11">
        <v>2</v>
      </c>
      <c r="AF30" s="11">
        <v>2</v>
      </c>
      <c r="AG30" s="11">
        <v>2</v>
      </c>
      <c r="AH30" s="11">
        <v>2</v>
      </c>
      <c r="AI30" s="11">
        <v>2</v>
      </c>
      <c r="AJ30" s="11">
        <v>2</v>
      </c>
      <c r="AK30" s="11">
        <v>2</v>
      </c>
      <c r="AL30" s="11">
        <v>4</v>
      </c>
      <c r="AM30" s="11">
        <v>2</v>
      </c>
      <c r="AN30" s="11">
        <v>2</v>
      </c>
      <c r="AO30" s="11">
        <v>4</v>
      </c>
      <c r="AP30" s="11">
        <v>4</v>
      </c>
      <c r="AQ30" s="11">
        <v>4</v>
      </c>
      <c r="AR30" s="11">
        <v>2</v>
      </c>
      <c r="AS30" s="11">
        <v>2</v>
      </c>
      <c r="AT30" s="11"/>
      <c r="AU30" s="11"/>
      <c r="AV30" s="36"/>
      <c r="AW30" s="36"/>
      <c r="AX30" s="36"/>
      <c r="AY30" s="104">
        <f t="shared" si="1"/>
        <v>48</v>
      </c>
      <c r="AZ30" s="29"/>
      <c r="BA30" s="29"/>
      <c r="BB30" s="29"/>
      <c r="BC30" s="29"/>
      <c r="BD30" s="29"/>
      <c r="BE30" s="29"/>
      <c r="BF30" s="29"/>
      <c r="BG30" s="29"/>
      <c r="BH30" s="29"/>
      <c r="BI30" s="176">
        <f t="shared" si="2"/>
        <v>107</v>
      </c>
    </row>
    <row r="31" spans="1:61" ht="15">
      <c r="A31" s="206"/>
      <c r="B31" s="193"/>
      <c r="C31" s="193"/>
      <c r="D31" s="10" t="s">
        <v>23</v>
      </c>
      <c r="E31" s="123">
        <v>3</v>
      </c>
      <c r="F31" s="79">
        <v>1</v>
      </c>
      <c r="G31" s="79">
        <v>1</v>
      </c>
      <c r="H31" s="79">
        <v>2</v>
      </c>
      <c r="I31" s="79">
        <v>2</v>
      </c>
      <c r="J31" s="79">
        <v>2</v>
      </c>
      <c r="K31" s="79">
        <v>1</v>
      </c>
      <c r="L31" s="79">
        <v>2</v>
      </c>
      <c r="M31" s="79">
        <v>2</v>
      </c>
      <c r="N31" s="79">
        <v>2</v>
      </c>
      <c r="O31" s="79">
        <v>2</v>
      </c>
      <c r="P31" s="79">
        <v>2</v>
      </c>
      <c r="Q31" s="79">
        <v>2</v>
      </c>
      <c r="R31" s="79">
        <v>2</v>
      </c>
      <c r="S31" s="79">
        <v>2</v>
      </c>
      <c r="T31" s="79">
        <v>2</v>
      </c>
      <c r="U31" s="79"/>
      <c r="V31" s="79"/>
      <c r="W31" s="101">
        <f t="shared" si="0"/>
        <v>30</v>
      </c>
      <c r="X31" s="26"/>
      <c r="Y31" s="27"/>
      <c r="Z31" s="79">
        <v>1</v>
      </c>
      <c r="AA31" s="79">
        <v>1</v>
      </c>
      <c r="AB31" s="79">
        <v>1</v>
      </c>
      <c r="AC31" s="79">
        <v>1</v>
      </c>
      <c r="AD31" s="79">
        <v>1</v>
      </c>
      <c r="AE31" s="79">
        <v>1</v>
      </c>
      <c r="AF31" s="79">
        <v>1</v>
      </c>
      <c r="AG31" s="79">
        <v>1</v>
      </c>
      <c r="AH31" s="79">
        <v>1</v>
      </c>
      <c r="AI31" s="79">
        <v>1</v>
      </c>
      <c r="AJ31" s="79">
        <v>1</v>
      </c>
      <c r="AK31" s="79">
        <v>1</v>
      </c>
      <c r="AL31" s="79">
        <v>2</v>
      </c>
      <c r="AM31" s="79">
        <v>1</v>
      </c>
      <c r="AN31" s="79">
        <v>1</v>
      </c>
      <c r="AO31" s="79">
        <v>2</v>
      </c>
      <c r="AP31" s="79">
        <v>2</v>
      </c>
      <c r="AQ31" s="79">
        <v>2</v>
      </c>
      <c r="AR31" s="79">
        <v>1</v>
      </c>
      <c r="AS31" s="79">
        <v>1</v>
      </c>
      <c r="AT31" s="79"/>
      <c r="AU31" s="79"/>
      <c r="AV31" s="81"/>
      <c r="AW31" s="81"/>
      <c r="AX31" s="81"/>
      <c r="AY31" s="104">
        <f t="shared" si="1"/>
        <v>24</v>
      </c>
      <c r="AZ31" s="29"/>
      <c r="BA31" s="29"/>
      <c r="BB31" s="29"/>
      <c r="BC31" s="29"/>
      <c r="BD31" s="29"/>
      <c r="BE31" s="29"/>
      <c r="BF31" s="29"/>
      <c r="BG31" s="29"/>
      <c r="BH31" s="29"/>
      <c r="BI31" s="176">
        <f t="shared" si="2"/>
        <v>54</v>
      </c>
    </row>
    <row r="32" spans="1:61" ht="15">
      <c r="A32" s="206"/>
      <c r="B32" s="191" t="s">
        <v>38</v>
      </c>
      <c r="C32" s="194" t="s">
        <v>51</v>
      </c>
      <c r="D32" s="195" t="s">
        <v>52</v>
      </c>
      <c r="E32" s="125"/>
      <c r="F32" s="11"/>
      <c r="G32" s="11"/>
      <c r="H32" s="11"/>
      <c r="I32" s="11"/>
      <c r="J32" s="11"/>
      <c r="K32" s="11"/>
      <c r="L32" s="14"/>
      <c r="M32" s="14"/>
      <c r="N32" s="14"/>
      <c r="O32" s="14"/>
      <c r="P32" s="14"/>
      <c r="Q32" s="14"/>
      <c r="R32" s="14"/>
      <c r="S32" s="14"/>
      <c r="T32" s="14"/>
      <c r="U32" s="11"/>
      <c r="V32" s="11"/>
      <c r="W32" s="101"/>
      <c r="X32" s="26"/>
      <c r="Y32" s="26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36"/>
      <c r="AW32" s="36"/>
      <c r="AX32" s="36"/>
      <c r="AY32" s="104"/>
      <c r="AZ32" s="29"/>
      <c r="BA32" s="29"/>
      <c r="BB32" s="29"/>
      <c r="BC32" s="29"/>
      <c r="BD32" s="29"/>
      <c r="BE32" s="29"/>
      <c r="BF32" s="29"/>
      <c r="BG32" s="29"/>
      <c r="BH32" s="29"/>
      <c r="BI32" s="176">
        <f t="shared" si="2"/>
        <v>0</v>
      </c>
    </row>
    <row r="33" spans="1:61" ht="15">
      <c r="A33" s="206"/>
      <c r="B33" s="191"/>
      <c r="C33" s="194"/>
      <c r="D33" s="196"/>
      <c r="E33" s="125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01"/>
      <c r="X33" s="26"/>
      <c r="Y33" s="27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36"/>
      <c r="AW33" s="36"/>
      <c r="AX33" s="36"/>
      <c r="AY33" s="104"/>
      <c r="AZ33" s="29"/>
      <c r="BA33" s="29"/>
      <c r="BB33" s="29"/>
      <c r="BC33" s="29"/>
      <c r="BD33" s="29"/>
      <c r="BE33" s="29"/>
      <c r="BF33" s="29"/>
      <c r="BG33" s="29"/>
      <c r="BH33" s="29"/>
      <c r="BI33" s="176">
        <f t="shared" si="2"/>
        <v>0</v>
      </c>
    </row>
    <row r="34" spans="1:61" ht="15">
      <c r="A34" s="206"/>
      <c r="B34" s="180" t="s">
        <v>39</v>
      </c>
      <c r="C34" s="182" t="s">
        <v>64</v>
      </c>
      <c r="D34" s="10" t="s">
        <v>29</v>
      </c>
      <c r="E34" s="125">
        <v>2</v>
      </c>
      <c r="F34" s="11">
        <v>2</v>
      </c>
      <c r="G34" s="11">
        <v>4</v>
      </c>
      <c r="H34" s="11">
        <v>4</v>
      </c>
      <c r="I34" s="11">
        <v>2</v>
      </c>
      <c r="J34" s="11">
        <v>2</v>
      </c>
      <c r="K34" s="11">
        <v>2</v>
      </c>
      <c r="L34" s="11">
        <v>2</v>
      </c>
      <c r="M34" s="11">
        <v>2</v>
      </c>
      <c r="N34" s="11">
        <v>2</v>
      </c>
      <c r="O34" s="11">
        <v>2</v>
      </c>
      <c r="P34" s="11">
        <v>2</v>
      </c>
      <c r="Q34" s="11">
        <v>2</v>
      </c>
      <c r="R34" s="11">
        <v>4</v>
      </c>
      <c r="S34" s="11">
        <v>4</v>
      </c>
      <c r="T34" s="11">
        <v>2</v>
      </c>
      <c r="U34" s="11">
        <v>2</v>
      </c>
      <c r="V34" s="11" t="s">
        <v>124</v>
      </c>
      <c r="W34" s="101">
        <f aca="true" t="shared" si="3" ref="W34:W40">SUM(E34:U34)</f>
        <v>42</v>
      </c>
      <c r="X34" s="26"/>
      <c r="Y34" s="27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36"/>
      <c r="AW34" s="36"/>
      <c r="AX34" s="36"/>
      <c r="AY34" s="104">
        <f aca="true" t="shared" si="4" ref="AY34:AY41">SUM(Z34:AW34)</f>
        <v>0</v>
      </c>
      <c r="AZ34" s="29"/>
      <c r="BA34" s="29"/>
      <c r="BB34" s="29"/>
      <c r="BC34" s="29"/>
      <c r="BD34" s="29"/>
      <c r="BE34" s="29"/>
      <c r="BF34" s="29"/>
      <c r="BG34" s="29"/>
      <c r="BH34" s="29"/>
      <c r="BI34" s="176">
        <f t="shared" si="2"/>
        <v>42</v>
      </c>
    </row>
    <row r="35" spans="1:61" ht="15">
      <c r="A35" s="206"/>
      <c r="B35" s="181"/>
      <c r="C35" s="183"/>
      <c r="D35" s="10" t="s">
        <v>23</v>
      </c>
      <c r="E35" s="123"/>
      <c r="F35" s="79">
        <v>1</v>
      </c>
      <c r="G35" s="79">
        <v>1</v>
      </c>
      <c r="H35" s="79">
        <v>1</v>
      </c>
      <c r="I35" s="79">
        <v>1</v>
      </c>
      <c r="J35" s="79">
        <v>1</v>
      </c>
      <c r="K35" s="79">
        <v>1</v>
      </c>
      <c r="L35" s="79">
        <v>1</v>
      </c>
      <c r="M35" s="79">
        <v>1</v>
      </c>
      <c r="N35" s="79">
        <v>1</v>
      </c>
      <c r="O35" s="79">
        <v>1</v>
      </c>
      <c r="P35" s="79">
        <v>1</v>
      </c>
      <c r="Q35" s="79">
        <v>1</v>
      </c>
      <c r="R35" s="79">
        <v>1</v>
      </c>
      <c r="S35" s="79">
        <v>1</v>
      </c>
      <c r="T35" s="79">
        <v>1</v>
      </c>
      <c r="U35" s="79">
        <v>1</v>
      </c>
      <c r="V35" s="79"/>
      <c r="W35" s="101">
        <f t="shared" si="3"/>
        <v>16</v>
      </c>
      <c r="X35" s="26"/>
      <c r="Y35" s="27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81"/>
      <c r="AW35" s="81"/>
      <c r="AX35" s="81"/>
      <c r="AY35" s="104">
        <f t="shared" si="4"/>
        <v>0</v>
      </c>
      <c r="AZ35" s="29"/>
      <c r="BA35" s="29"/>
      <c r="BB35" s="29"/>
      <c r="BC35" s="29"/>
      <c r="BD35" s="29"/>
      <c r="BE35" s="29"/>
      <c r="BF35" s="29"/>
      <c r="BG35" s="29"/>
      <c r="BH35" s="29"/>
      <c r="BI35" s="176">
        <f t="shared" si="2"/>
        <v>16</v>
      </c>
    </row>
    <row r="36" spans="1:61" ht="27.75" customHeight="1">
      <c r="A36" s="206"/>
      <c r="B36" s="180" t="s">
        <v>40</v>
      </c>
      <c r="C36" s="182" t="s">
        <v>65</v>
      </c>
      <c r="D36" s="10" t="s">
        <v>29</v>
      </c>
      <c r="E36" s="125">
        <v>4</v>
      </c>
      <c r="F36" s="11">
        <v>4</v>
      </c>
      <c r="G36" s="11">
        <v>4</v>
      </c>
      <c r="H36" s="11">
        <v>4</v>
      </c>
      <c r="I36" s="11">
        <v>2</v>
      </c>
      <c r="J36" s="11">
        <v>2</v>
      </c>
      <c r="K36" s="11">
        <v>2</v>
      </c>
      <c r="L36" s="11">
        <v>2</v>
      </c>
      <c r="M36" s="11">
        <v>2</v>
      </c>
      <c r="N36" s="11">
        <v>2</v>
      </c>
      <c r="O36" s="11">
        <v>2</v>
      </c>
      <c r="P36" s="11">
        <v>2</v>
      </c>
      <c r="Q36" s="11">
        <v>2</v>
      </c>
      <c r="R36" s="11">
        <v>2</v>
      </c>
      <c r="S36" s="11">
        <v>2</v>
      </c>
      <c r="T36" s="11">
        <v>2</v>
      </c>
      <c r="U36" s="11">
        <v>2</v>
      </c>
      <c r="V36" s="11" t="s">
        <v>124</v>
      </c>
      <c r="W36" s="101">
        <f t="shared" si="3"/>
        <v>42</v>
      </c>
      <c r="X36" s="26"/>
      <c r="Y36" s="27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36"/>
      <c r="AW36" s="36"/>
      <c r="AX36" s="36"/>
      <c r="AY36" s="104">
        <f t="shared" si="4"/>
        <v>0</v>
      </c>
      <c r="AZ36" s="29"/>
      <c r="BA36" s="29"/>
      <c r="BB36" s="29"/>
      <c r="BC36" s="29"/>
      <c r="BD36" s="29"/>
      <c r="BE36" s="29"/>
      <c r="BF36" s="29"/>
      <c r="BG36" s="29"/>
      <c r="BH36" s="29"/>
      <c r="BI36" s="176">
        <f t="shared" si="2"/>
        <v>42</v>
      </c>
    </row>
    <row r="37" spans="1:61" ht="24" customHeight="1">
      <c r="A37" s="206"/>
      <c r="B37" s="181"/>
      <c r="C37" s="181"/>
      <c r="D37" s="10" t="s">
        <v>23</v>
      </c>
      <c r="E37" s="123">
        <v>2</v>
      </c>
      <c r="F37" s="79">
        <v>2</v>
      </c>
      <c r="G37" s="79">
        <v>2</v>
      </c>
      <c r="H37" s="79">
        <v>1</v>
      </c>
      <c r="I37" s="79">
        <v>1</v>
      </c>
      <c r="J37" s="79">
        <v>1</v>
      </c>
      <c r="K37" s="79">
        <v>1</v>
      </c>
      <c r="L37" s="79">
        <v>1</v>
      </c>
      <c r="M37" s="79">
        <v>1</v>
      </c>
      <c r="N37" s="79">
        <v>1</v>
      </c>
      <c r="O37" s="79">
        <v>1</v>
      </c>
      <c r="P37" s="79">
        <v>1</v>
      </c>
      <c r="Q37" s="79">
        <v>1</v>
      </c>
      <c r="R37" s="79">
        <v>1</v>
      </c>
      <c r="S37" s="79">
        <v>1</v>
      </c>
      <c r="T37" s="79">
        <v>1</v>
      </c>
      <c r="U37" s="79">
        <v>1</v>
      </c>
      <c r="V37" s="79"/>
      <c r="W37" s="101">
        <f t="shared" si="3"/>
        <v>20</v>
      </c>
      <c r="X37" s="26"/>
      <c r="Y37" s="27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81"/>
      <c r="AW37" s="81"/>
      <c r="AX37" s="81"/>
      <c r="AY37" s="104">
        <f t="shared" si="4"/>
        <v>0</v>
      </c>
      <c r="AZ37" s="29"/>
      <c r="BA37" s="29"/>
      <c r="BB37" s="29"/>
      <c r="BC37" s="29"/>
      <c r="BD37" s="29"/>
      <c r="BE37" s="29"/>
      <c r="BF37" s="29"/>
      <c r="BG37" s="29"/>
      <c r="BH37" s="29"/>
      <c r="BI37" s="176">
        <f t="shared" si="2"/>
        <v>20</v>
      </c>
    </row>
    <row r="38" spans="1:61" ht="15">
      <c r="A38" s="206"/>
      <c r="B38" s="180" t="s">
        <v>47</v>
      </c>
      <c r="C38" s="182" t="s">
        <v>66</v>
      </c>
      <c r="D38" s="10" t="s">
        <v>29</v>
      </c>
      <c r="E38" s="125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01">
        <f t="shared" si="3"/>
        <v>0</v>
      </c>
      <c r="X38" s="26"/>
      <c r="Y38" s="27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36"/>
      <c r="AW38" s="36"/>
      <c r="AX38" s="36"/>
      <c r="AY38" s="104">
        <f t="shared" si="4"/>
        <v>0</v>
      </c>
      <c r="AZ38" s="29"/>
      <c r="BA38" s="29"/>
      <c r="BB38" s="29"/>
      <c r="BC38" s="29"/>
      <c r="BD38" s="29"/>
      <c r="BE38" s="29"/>
      <c r="BF38" s="29"/>
      <c r="BG38" s="29"/>
      <c r="BH38" s="29"/>
      <c r="BI38" s="176">
        <f t="shared" si="2"/>
        <v>0</v>
      </c>
    </row>
    <row r="39" spans="1:61" ht="27.75" customHeight="1">
      <c r="A39" s="206"/>
      <c r="B39" s="181"/>
      <c r="C39" s="181"/>
      <c r="D39" s="10" t="s">
        <v>23</v>
      </c>
      <c r="E39" s="123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101">
        <f t="shared" si="3"/>
        <v>0</v>
      </c>
      <c r="X39" s="26"/>
      <c r="Y39" s="27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81"/>
      <c r="AW39" s="81"/>
      <c r="AX39" s="81"/>
      <c r="AY39" s="104">
        <f t="shared" si="4"/>
        <v>0</v>
      </c>
      <c r="AZ39" s="29"/>
      <c r="BA39" s="29"/>
      <c r="BB39" s="29"/>
      <c r="BC39" s="29"/>
      <c r="BD39" s="29"/>
      <c r="BE39" s="29"/>
      <c r="BF39" s="29"/>
      <c r="BG39" s="29"/>
      <c r="BH39" s="29"/>
      <c r="BI39" s="176">
        <f t="shared" si="2"/>
        <v>0</v>
      </c>
    </row>
    <row r="40" spans="1:61" ht="23.25" customHeight="1">
      <c r="A40" s="206"/>
      <c r="B40" s="180"/>
      <c r="C40" s="182" t="s">
        <v>129</v>
      </c>
      <c r="D40" s="10" t="s">
        <v>29</v>
      </c>
      <c r="E40" s="125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01">
        <f t="shared" si="3"/>
        <v>0</v>
      </c>
      <c r="X40" s="26"/>
      <c r="Y40" s="27"/>
      <c r="Z40" s="11">
        <v>4</v>
      </c>
      <c r="AA40" s="11">
        <v>2</v>
      </c>
      <c r="AB40" s="11">
        <v>2</v>
      </c>
      <c r="AC40" s="11"/>
      <c r="AD40" s="11">
        <v>2</v>
      </c>
      <c r="AE40" s="11">
        <v>3</v>
      </c>
      <c r="AF40" s="11">
        <v>4</v>
      </c>
      <c r="AG40" s="11"/>
      <c r="AH40" s="11">
        <v>4</v>
      </c>
      <c r="AI40" s="11">
        <v>2</v>
      </c>
      <c r="AJ40" s="11">
        <v>4</v>
      </c>
      <c r="AK40" s="11">
        <v>2</v>
      </c>
      <c r="AL40" s="11">
        <v>4</v>
      </c>
      <c r="AM40" s="11">
        <v>4</v>
      </c>
      <c r="AN40" s="11">
        <v>4</v>
      </c>
      <c r="AO40" s="11">
        <v>2</v>
      </c>
      <c r="AP40" s="11">
        <v>4</v>
      </c>
      <c r="AQ40" s="11">
        <v>2</v>
      </c>
      <c r="AR40" s="11">
        <v>2</v>
      </c>
      <c r="AS40" s="11">
        <v>2</v>
      </c>
      <c r="AT40" s="11">
        <v>7</v>
      </c>
      <c r="AU40" s="11"/>
      <c r="AV40" s="36"/>
      <c r="AW40" s="36"/>
      <c r="AX40" s="36" t="s">
        <v>124</v>
      </c>
      <c r="AY40" s="104">
        <f t="shared" si="4"/>
        <v>60</v>
      </c>
      <c r="AZ40" s="29"/>
      <c r="BA40" s="29"/>
      <c r="BB40" s="29"/>
      <c r="BC40" s="29"/>
      <c r="BD40" s="29"/>
      <c r="BE40" s="29"/>
      <c r="BF40" s="29"/>
      <c r="BG40" s="29"/>
      <c r="BH40" s="29"/>
      <c r="BI40" s="176">
        <f t="shared" si="2"/>
        <v>60</v>
      </c>
    </row>
    <row r="41" spans="1:61" ht="21" customHeight="1">
      <c r="A41" s="206"/>
      <c r="B41" s="181"/>
      <c r="C41" s="183"/>
      <c r="D41" s="10" t="s">
        <v>23</v>
      </c>
      <c r="E41" s="123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101"/>
      <c r="X41" s="26"/>
      <c r="Y41" s="27"/>
      <c r="Z41" s="79">
        <v>2</v>
      </c>
      <c r="AA41" s="79">
        <v>1</v>
      </c>
      <c r="AB41" s="79">
        <v>1</v>
      </c>
      <c r="AC41" s="79"/>
      <c r="AD41" s="79">
        <v>1</v>
      </c>
      <c r="AE41" s="79">
        <v>2</v>
      </c>
      <c r="AF41" s="79">
        <v>2</v>
      </c>
      <c r="AG41" s="79"/>
      <c r="AH41" s="79">
        <v>2</v>
      </c>
      <c r="AI41" s="79">
        <v>1</v>
      </c>
      <c r="AJ41" s="79">
        <v>2</v>
      </c>
      <c r="AK41" s="79">
        <v>1</v>
      </c>
      <c r="AL41" s="79">
        <v>2</v>
      </c>
      <c r="AM41" s="79">
        <v>2</v>
      </c>
      <c r="AN41" s="79">
        <v>2</v>
      </c>
      <c r="AO41" s="79">
        <v>1</v>
      </c>
      <c r="AP41" s="79">
        <v>2</v>
      </c>
      <c r="AQ41" s="79">
        <v>1</v>
      </c>
      <c r="AR41" s="79">
        <v>1</v>
      </c>
      <c r="AS41" s="79">
        <v>1</v>
      </c>
      <c r="AT41" s="79">
        <v>3</v>
      </c>
      <c r="AU41" s="79"/>
      <c r="AV41" s="81"/>
      <c r="AW41" s="81"/>
      <c r="AX41" s="81"/>
      <c r="AY41" s="104">
        <f t="shared" si="4"/>
        <v>30</v>
      </c>
      <c r="AZ41" s="29"/>
      <c r="BA41" s="29"/>
      <c r="BB41" s="29"/>
      <c r="BC41" s="29"/>
      <c r="BD41" s="29"/>
      <c r="BE41" s="29"/>
      <c r="BF41" s="29"/>
      <c r="BG41" s="29"/>
      <c r="BH41" s="29"/>
      <c r="BI41" s="176">
        <f t="shared" si="2"/>
        <v>30</v>
      </c>
    </row>
    <row r="42" spans="1:61" ht="21.75" customHeight="1">
      <c r="A42" s="206"/>
      <c r="B42" s="188" t="s">
        <v>45</v>
      </c>
      <c r="C42" s="188" t="s">
        <v>53</v>
      </c>
      <c r="D42" s="10"/>
      <c r="E42" s="125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01"/>
      <c r="X42" s="26"/>
      <c r="Y42" s="27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36"/>
      <c r="AW42" s="36"/>
      <c r="AX42" s="36"/>
      <c r="AY42" s="104"/>
      <c r="AZ42" s="29"/>
      <c r="BA42" s="29"/>
      <c r="BB42" s="29"/>
      <c r="BC42" s="29"/>
      <c r="BD42" s="29"/>
      <c r="BE42" s="29"/>
      <c r="BF42" s="29"/>
      <c r="BG42" s="29"/>
      <c r="BH42" s="29"/>
      <c r="BI42" s="176">
        <f t="shared" si="2"/>
        <v>0</v>
      </c>
    </row>
    <row r="43" spans="1:61" ht="25.5" customHeight="1">
      <c r="A43" s="206"/>
      <c r="B43" s="189"/>
      <c r="C43" s="189"/>
      <c r="D43" s="10"/>
      <c r="E43" s="125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01"/>
      <c r="X43" s="26"/>
      <c r="Y43" s="27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36"/>
      <c r="AW43" s="36"/>
      <c r="AX43" s="36"/>
      <c r="AY43" s="104"/>
      <c r="AZ43" s="29"/>
      <c r="BA43" s="29"/>
      <c r="BB43" s="29"/>
      <c r="BC43" s="29"/>
      <c r="BD43" s="29"/>
      <c r="BE43" s="29"/>
      <c r="BF43" s="29"/>
      <c r="BG43" s="29"/>
      <c r="BH43" s="29"/>
      <c r="BI43" s="176">
        <f t="shared" si="2"/>
        <v>0</v>
      </c>
    </row>
    <row r="44" spans="1:61" ht="41.25" customHeight="1">
      <c r="A44" s="206"/>
      <c r="B44" s="191" t="s">
        <v>43</v>
      </c>
      <c r="C44" s="190" t="s">
        <v>68</v>
      </c>
      <c r="D44" s="10"/>
      <c r="E44" s="122"/>
      <c r="F44" s="14"/>
      <c r="G44" s="14"/>
      <c r="H44" s="14"/>
      <c r="I44" s="14"/>
      <c r="J44" s="14"/>
      <c r="K44" s="14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01"/>
      <c r="X44" s="26"/>
      <c r="Y44" s="27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36"/>
      <c r="AW44" s="184" t="s">
        <v>105</v>
      </c>
      <c r="AX44" s="170"/>
      <c r="AY44" s="104"/>
      <c r="AZ44" s="29"/>
      <c r="BA44" s="29"/>
      <c r="BB44" s="29"/>
      <c r="BC44" s="29"/>
      <c r="BD44" s="29"/>
      <c r="BE44" s="29"/>
      <c r="BF44" s="29"/>
      <c r="BG44" s="29"/>
      <c r="BH44" s="29"/>
      <c r="BI44" s="176">
        <f t="shared" si="2"/>
        <v>0</v>
      </c>
    </row>
    <row r="45" spans="1:61" ht="60" customHeight="1">
      <c r="A45" s="206"/>
      <c r="B45" s="191"/>
      <c r="C45" s="189"/>
      <c r="D45" s="10"/>
      <c r="E45" s="125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01"/>
      <c r="X45" s="26"/>
      <c r="Y45" s="27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36"/>
      <c r="AW45" s="185"/>
      <c r="AX45" s="171"/>
      <c r="AY45" s="104"/>
      <c r="AZ45" s="29"/>
      <c r="BA45" s="29"/>
      <c r="BB45" s="29"/>
      <c r="BC45" s="29"/>
      <c r="BD45" s="29"/>
      <c r="BE45" s="29"/>
      <c r="BF45" s="29"/>
      <c r="BG45" s="29"/>
      <c r="BH45" s="29"/>
      <c r="BI45" s="176">
        <f t="shared" si="2"/>
        <v>0</v>
      </c>
    </row>
    <row r="46" spans="1:61" ht="45" customHeight="1">
      <c r="A46" s="206"/>
      <c r="B46" s="188" t="s">
        <v>92</v>
      </c>
      <c r="C46" s="182" t="s">
        <v>69</v>
      </c>
      <c r="D46" s="10" t="s">
        <v>29</v>
      </c>
      <c r="E46" s="125">
        <v>2</v>
      </c>
      <c r="F46" s="11">
        <v>4</v>
      </c>
      <c r="G46" s="11">
        <v>4</v>
      </c>
      <c r="H46" s="11">
        <v>1</v>
      </c>
      <c r="I46" s="11">
        <v>6</v>
      </c>
      <c r="J46" s="11">
        <v>2</v>
      </c>
      <c r="K46" s="11">
        <v>2</v>
      </c>
      <c r="L46" s="11">
        <v>2</v>
      </c>
      <c r="M46" s="11"/>
      <c r="N46" s="11">
        <v>2</v>
      </c>
      <c r="O46" s="11"/>
      <c r="P46" s="11">
        <v>2</v>
      </c>
      <c r="Q46" s="11"/>
      <c r="R46" s="11"/>
      <c r="S46" s="11"/>
      <c r="T46" s="11">
        <v>4</v>
      </c>
      <c r="U46" s="11">
        <v>5</v>
      </c>
      <c r="V46" s="11"/>
      <c r="W46" s="101">
        <f>SUM(E46:U46)</f>
        <v>36</v>
      </c>
      <c r="X46" s="26"/>
      <c r="Y46" s="27"/>
      <c r="Z46" s="11">
        <v>4</v>
      </c>
      <c r="AA46" s="11">
        <v>2</v>
      </c>
      <c r="AB46" s="11">
        <v>4</v>
      </c>
      <c r="AC46" s="11">
        <v>4</v>
      </c>
      <c r="AD46" s="11">
        <v>4</v>
      </c>
      <c r="AE46" s="11"/>
      <c r="AF46" s="11">
        <v>4</v>
      </c>
      <c r="AG46" s="11">
        <v>4</v>
      </c>
      <c r="AH46" s="11">
        <v>4</v>
      </c>
      <c r="AI46" s="11">
        <v>4</v>
      </c>
      <c r="AJ46" s="11">
        <v>6</v>
      </c>
      <c r="AK46" s="11">
        <v>2</v>
      </c>
      <c r="AL46" s="11">
        <v>2</v>
      </c>
      <c r="AM46" s="11">
        <v>2</v>
      </c>
      <c r="AN46" s="11">
        <v>4</v>
      </c>
      <c r="AO46" s="11">
        <v>5</v>
      </c>
      <c r="AP46" s="11">
        <v>5</v>
      </c>
      <c r="AQ46" s="11">
        <v>4</v>
      </c>
      <c r="AR46" s="108" t="s">
        <v>109</v>
      </c>
      <c r="AS46" s="11"/>
      <c r="AT46" s="11"/>
      <c r="AU46" s="11"/>
      <c r="AV46" s="36"/>
      <c r="AW46" s="36"/>
      <c r="AX46" s="36"/>
      <c r="AY46" s="104">
        <f>SUM(Z46:AW46)</f>
        <v>64</v>
      </c>
      <c r="AZ46" s="29"/>
      <c r="BA46" s="29"/>
      <c r="BB46" s="29"/>
      <c r="BC46" s="29"/>
      <c r="BD46" s="29"/>
      <c r="BE46" s="29"/>
      <c r="BF46" s="29"/>
      <c r="BG46" s="29"/>
      <c r="BH46" s="29"/>
      <c r="BI46" s="176">
        <f t="shared" si="2"/>
        <v>100</v>
      </c>
    </row>
    <row r="47" spans="1:61" ht="52.5" customHeight="1">
      <c r="A47" s="206"/>
      <c r="B47" s="189"/>
      <c r="C47" s="181"/>
      <c r="D47" s="10" t="s">
        <v>23</v>
      </c>
      <c r="E47" s="123">
        <v>2</v>
      </c>
      <c r="F47" s="79">
        <v>2</v>
      </c>
      <c r="G47" s="79">
        <v>3</v>
      </c>
      <c r="H47" s="79">
        <v>2</v>
      </c>
      <c r="I47" s="79">
        <v>3</v>
      </c>
      <c r="J47" s="79">
        <v>1</v>
      </c>
      <c r="K47" s="79">
        <v>1</v>
      </c>
      <c r="L47" s="79">
        <v>1</v>
      </c>
      <c r="M47" s="79"/>
      <c r="N47" s="79">
        <v>1</v>
      </c>
      <c r="O47" s="79"/>
      <c r="P47" s="79">
        <v>1</v>
      </c>
      <c r="Q47" s="79"/>
      <c r="R47" s="79">
        <v>1</v>
      </c>
      <c r="S47" s="79">
        <v>1</v>
      </c>
      <c r="T47" s="79">
        <v>2</v>
      </c>
      <c r="U47" s="79">
        <v>3</v>
      </c>
      <c r="V47" s="79"/>
      <c r="W47" s="101">
        <f>SUM(E47:U47)</f>
        <v>24</v>
      </c>
      <c r="X47" s="26"/>
      <c r="Y47" s="27"/>
      <c r="Z47" s="79">
        <v>2</v>
      </c>
      <c r="AA47" s="79">
        <v>1</v>
      </c>
      <c r="AB47" s="79">
        <v>2</v>
      </c>
      <c r="AC47" s="79">
        <v>2</v>
      </c>
      <c r="AD47" s="79">
        <v>2</v>
      </c>
      <c r="AE47" s="79"/>
      <c r="AF47" s="79">
        <v>2</v>
      </c>
      <c r="AG47" s="79">
        <v>2</v>
      </c>
      <c r="AH47" s="79">
        <v>2</v>
      </c>
      <c r="AI47" s="79">
        <v>2</v>
      </c>
      <c r="AJ47" s="79">
        <v>2</v>
      </c>
      <c r="AK47" s="79">
        <v>1</v>
      </c>
      <c r="AL47" s="79">
        <v>1</v>
      </c>
      <c r="AM47" s="79">
        <v>1</v>
      </c>
      <c r="AN47" s="79">
        <v>1</v>
      </c>
      <c r="AO47" s="79">
        <v>1</v>
      </c>
      <c r="AP47" s="79">
        <v>1</v>
      </c>
      <c r="AQ47" s="79">
        <v>1</v>
      </c>
      <c r="AR47" s="79"/>
      <c r="AS47" s="79"/>
      <c r="AT47" s="79"/>
      <c r="AU47" s="79"/>
      <c r="AV47" s="81"/>
      <c r="AW47" s="81"/>
      <c r="AX47" s="81"/>
      <c r="AY47" s="104">
        <f>SUM(Z47:AW47)</f>
        <v>26</v>
      </c>
      <c r="AZ47" s="29"/>
      <c r="BA47" s="29"/>
      <c r="BB47" s="29"/>
      <c r="BC47" s="29"/>
      <c r="BD47" s="29"/>
      <c r="BE47" s="29"/>
      <c r="BF47" s="29"/>
      <c r="BG47" s="29"/>
      <c r="BH47" s="29"/>
      <c r="BI47" s="176">
        <f t="shared" si="2"/>
        <v>50</v>
      </c>
    </row>
    <row r="48" spans="1:61" ht="27.75" customHeight="1">
      <c r="A48" s="206"/>
      <c r="B48" s="90" t="s">
        <v>104</v>
      </c>
      <c r="C48" s="20" t="s">
        <v>54</v>
      </c>
      <c r="D48" s="10"/>
      <c r="E48" s="125"/>
      <c r="F48" s="11"/>
      <c r="G48" s="11"/>
      <c r="H48" s="11"/>
      <c r="I48" s="11"/>
      <c r="J48" s="49"/>
      <c r="K48" s="53">
        <v>6</v>
      </c>
      <c r="L48" s="49"/>
      <c r="M48" s="53">
        <v>6</v>
      </c>
      <c r="N48" s="49"/>
      <c r="O48" s="53">
        <v>6</v>
      </c>
      <c r="P48" s="49"/>
      <c r="Q48" s="53">
        <v>6</v>
      </c>
      <c r="R48" s="49"/>
      <c r="S48" s="53">
        <v>6</v>
      </c>
      <c r="T48" s="49"/>
      <c r="U48" s="53">
        <v>6</v>
      </c>
      <c r="V48" s="11"/>
      <c r="W48" s="101">
        <f>SUM(E48:U48)</f>
        <v>36</v>
      </c>
      <c r="X48" s="26"/>
      <c r="Y48" s="27"/>
      <c r="Z48" s="100"/>
      <c r="AA48" s="78">
        <v>12</v>
      </c>
      <c r="AB48" s="100"/>
      <c r="AC48" s="78">
        <v>6</v>
      </c>
      <c r="AD48" s="100"/>
      <c r="AE48" s="78">
        <v>6</v>
      </c>
      <c r="AF48" s="100"/>
      <c r="AG48" s="78">
        <v>6</v>
      </c>
      <c r="AH48" s="100"/>
      <c r="AI48" s="78">
        <v>6</v>
      </c>
      <c r="AJ48" s="100"/>
      <c r="AK48" s="78">
        <v>6</v>
      </c>
      <c r="AL48" s="100"/>
      <c r="AM48" s="78">
        <v>6</v>
      </c>
      <c r="AN48" s="100"/>
      <c r="AO48" s="107"/>
      <c r="AP48" s="100"/>
      <c r="AQ48" s="78">
        <v>6</v>
      </c>
      <c r="AR48" s="78">
        <v>6</v>
      </c>
      <c r="AS48" s="78">
        <v>18</v>
      </c>
      <c r="AT48" s="78">
        <v>24</v>
      </c>
      <c r="AU48" s="78">
        <v>6</v>
      </c>
      <c r="AV48" s="103"/>
      <c r="AW48" s="103"/>
      <c r="AX48" s="103" t="s">
        <v>124</v>
      </c>
      <c r="AY48" s="104">
        <f>SUM(Z48:AW48)</f>
        <v>108</v>
      </c>
      <c r="AZ48" s="29"/>
      <c r="BA48" s="29"/>
      <c r="BB48" s="29"/>
      <c r="BC48" s="29"/>
      <c r="BD48" s="29"/>
      <c r="BE48" s="29"/>
      <c r="BF48" s="29"/>
      <c r="BG48" s="29"/>
      <c r="BH48" s="29"/>
      <c r="BI48" s="176">
        <f t="shared" si="2"/>
        <v>144</v>
      </c>
    </row>
    <row r="49" spans="1:61" ht="18.75" customHeight="1">
      <c r="A49" s="206"/>
      <c r="B49" s="105" t="s">
        <v>95</v>
      </c>
      <c r="C49" s="106" t="s">
        <v>85</v>
      </c>
      <c r="D49" s="10"/>
      <c r="E49" s="125"/>
      <c r="F49" s="11"/>
      <c r="G49" s="11"/>
      <c r="H49" s="11"/>
      <c r="I49" s="11"/>
      <c r="J49" s="11"/>
      <c r="K49" s="11"/>
      <c r="L49" s="14"/>
      <c r="M49" s="14"/>
      <c r="N49" s="14"/>
      <c r="O49" s="14"/>
      <c r="P49" s="14"/>
      <c r="Q49" s="14"/>
      <c r="R49" s="14"/>
      <c r="S49" s="14"/>
      <c r="T49" s="14"/>
      <c r="U49" s="11"/>
      <c r="V49" s="11"/>
      <c r="W49" s="101">
        <v>0</v>
      </c>
      <c r="X49" s="26"/>
      <c r="Y49" s="28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18">
        <v>30</v>
      </c>
      <c r="AV49" s="71">
        <v>36</v>
      </c>
      <c r="AW49" s="72">
        <v>6</v>
      </c>
      <c r="AX49" s="36" t="s">
        <v>124</v>
      </c>
      <c r="AY49" s="104">
        <f aca="true" t="shared" si="5" ref="AY49:AY55">SUM(Z49:AW49)</f>
        <v>72</v>
      </c>
      <c r="AZ49" s="29"/>
      <c r="BA49" s="29"/>
      <c r="BB49" s="29"/>
      <c r="BC49" s="29"/>
      <c r="BD49" s="29"/>
      <c r="BE49" s="29"/>
      <c r="BF49" s="29"/>
      <c r="BG49" s="29"/>
      <c r="BH49" s="29"/>
      <c r="BI49" s="176">
        <f t="shared" si="2"/>
        <v>72</v>
      </c>
    </row>
    <row r="50" spans="1:61" ht="30.75" customHeight="1">
      <c r="A50" s="206"/>
      <c r="B50" s="188" t="s">
        <v>44</v>
      </c>
      <c r="C50" s="190" t="s">
        <v>106</v>
      </c>
      <c r="D50" s="10"/>
      <c r="E50" s="125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04"/>
      <c r="X50" s="29"/>
      <c r="Y50" s="27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49"/>
      <c r="AV50" s="37"/>
      <c r="AW50" s="186"/>
      <c r="AX50" s="172"/>
      <c r="AY50" s="104">
        <f t="shared" si="5"/>
        <v>0</v>
      </c>
      <c r="AZ50" s="29"/>
      <c r="BA50" s="29"/>
      <c r="BB50" s="29"/>
      <c r="BC50" s="29"/>
      <c r="BD50" s="29"/>
      <c r="BE50" s="29"/>
      <c r="BF50" s="29"/>
      <c r="BG50" s="29"/>
      <c r="BH50" s="29"/>
      <c r="BI50" s="176">
        <f t="shared" si="2"/>
        <v>0</v>
      </c>
    </row>
    <row r="51" spans="1:61" ht="82.5" customHeight="1">
      <c r="A51" s="19"/>
      <c r="B51" s="189"/>
      <c r="C51" s="189"/>
      <c r="D51" s="10"/>
      <c r="E51" s="125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04"/>
      <c r="X51" s="29"/>
      <c r="Y51" s="27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49"/>
      <c r="AV51" s="37"/>
      <c r="AW51" s="187"/>
      <c r="AX51" s="173"/>
      <c r="AY51" s="104">
        <f t="shared" si="5"/>
        <v>0</v>
      </c>
      <c r="AZ51" s="29"/>
      <c r="BA51" s="29"/>
      <c r="BB51" s="29"/>
      <c r="BC51" s="29"/>
      <c r="BD51" s="29"/>
      <c r="BE51" s="29"/>
      <c r="BF51" s="29"/>
      <c r="BG51" s="29"/>
      <c r="BH51" s="29"/>
      <c r="BI51" s="176">
        <f t="shared" si="2"/>
        <v>0</v>
      </c>
    </row>
    <row r="52" spans="1:61" ht="33.75" customHeight="1">
      <c r="A52" s="19"/>
      <c r="B52" s="180" t="s">
        <v>48</v>
      </c>
      <c r="C52" s="182" t="s">
        <v>107</v>
      </c>
      <c r="D52" s="10" t="s">
        <v>29</v>
      </c>
      <c r="E52" s="125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04">
        <v>0</v>
      </c>
      <c r="X52" s="29"/>
      <c r="Y52" s="27"/>
      <c r="Z52" s="11"/>
      <c r="AA52" s="11"/>
      <c r="AB52" s="11">
        <v>2</v>
      </c>
      <c r="AC52" s="11"/>
      <c r="AD52" s="11">
        <v>2</v>
      </c>
      <c r="AE52" s="11">
        <v>1</v>
      </c>
      <c r="AF52" s="11">
        <v>2</v>
      </c>
      <c r="AG52" s="11">
        <v>2</v>
      </c>
      <c r="AH52" s="11"/>
      <c r="AI52" s="11"/>
      <c r="AJ52" s="11">
        <v>2</v>
      </c>
      <c r="AK52" s="11">
        <v>2</v>
      </c>
      <c r="AL52" s="11"/>
      <c r="AM52" s="11">
        <v>2</v>
      </c>
      <c r="AN52" s="11">
        <v>2</v>
      </c>
      <c r="AO52" s="11">
        <v>2</v>
      </c>
      <c r="AP52" s="11">
        <v>1</v>
      </c>
      <c r="AQ52" s="11"/>
      <c r="AR52" s="11"/>
      <c r="AS52" s="11"/>
      <c r="AT52" s="11"/>
      <c r="AU52" s="49"/>
      <c r="AV52" s="37"/>
      <c r="AW52" s="36"/>
      <c r="AX52" s="36"/>
      <c r="AY52" s="104">
        <f t="shared" si="5"/>
        <v>20</v>
      </c>
      <c r="AZ52" s="29"/>
      <c r="BA52" s="29"/>
      <c r="BB52" s="29"/>
      <c r="BC52" s="29"/>
      <c r="BD52" s="29"/>
      <c r="BE52" s="29"/>
      <c r="BF52" s="29"/>
      <c r="BG52" s="29"/>
      <c r="BH52" s="29"/>
      <c r="BI52" s="176">
        <f t="shared" si="2"/>
        <v>20</v>
      </c>
    </row>
    <row r="53" spans="1:61" ht="42.75" customHeight="1">
      <c r="A53" s="19"/>
      <c r="B53" s="181"/>
      <c r="C53" s="181"/>
      <c r="D53" s="10" t="s">
        <v>23</v>
      </c>
      <c r="E53" s="125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04"/>
      <c r="X53" s="29"/>
      <c r="Y53" s="27"/>
      <c r="Z53" s="79"/>
      <c r="AA53" s="79"/>
      <c r="AB53" s="79">
        <v>1</v>
      </c>
      <c r="AC53" s="79"/>
      <c r="AD53" s="79">
        <v>1</v>
      </c>
      <c r="AE53" s="79"/>
      <c r="AF53" s="79">
        <v>1</v>
      </c>
      <c r="AG53" s="79">
        <v>1</v>
      </c>
      <c r="AH53" s="79"/>
      <c r="AI53" s="79"/>
      <c r="AJ53" s="79">
        <v>2</v>
      </c>
      <c r="AK53" s="79">
        <v>1</v>
      </c>
      <c r="AL53" s="79"/>
      <c r="AM53" s="79">
        <v>1</v>
      </c>
      <c r="AN53" s="79">
        <v>2</v>
      </c>
      <c r="AO53" s="79">
        <v>3</v>
      </c>
      <c r="AP53" s="79">
        <v>2</v>
      </c>
      <c r="AQ53" s="79">
        <v>1</v>
      </c>
      <c r="AR53" s="79"/>
      <c r="AS53" s="79"/>
      <c r="AT53" s="79"/>
      <c r="AU53" s="83"/>
      <c r="AV53" s="80"/>
      <c r="AW53" s="81"/>
      <c r="AX53" s="81"/>
      <c r="AY53" s="104">
        <f t="shared" si="5"/>
        <v>16</v>
      </c>
      <c r="AZ53" s="29"/>
      <c r="BA53" s="29"/>
      <c r="BB53" s="29"/>
      <c r="BC53" s="29"/>
      <c r="BD53" s="29"/>
      <c r="BE53" s="29"/>
      <c r="BF53" s="29"/>
      <c r="BG53" s="29"/>
      <c r="BH53" s="29"/>
      <c r="BI53" s="176">
        <f t="shared" si="2"/>
        <v>16</v>
      </c>
    </row>
    <row r="54" spans="1:61" ht="47.25" customHeight="1">
      <c r="A54" s="92"/>
      <c r="B54" s="90" t="s">
        <v>93</v>
      </c>
      <c r="C54" s="93" t="s">
        <v>108</v>
      </c>
      <c r="D54" s="10"/>
      <c r="E54" s="125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64"/>
      <c r="X54" s="29"/>
      <c r="Y54" s="27"/>
      <c r="Z54" s="79"/>
      <c r="AA54" s="79"/>
      <c r="AB54" s="79" t="s">
        <v>100</v>
      </c>
      <c r="AC54" s="79" t="s">
        <v>100</v>
      </c>
      <c r="AD54" s="79" t="s">
        <v>100</v>
      </c>
      <c r="AE54" s="79" t="s">
        <v>100</v>
      </c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83"/>
      <c r="AV54" s="80"/>
      <c r="AW54" s="81"/>
      <c r="AX54" s="81"/>
      <c r="AY54" s="104">
        <f t="shared" si="5"/>
        <v>0</v>
      </c>
      <c r="AZ54" s="29"/>
      <c r="BA54" s="29"/>
      <c r="BB54" s="29"/>
      <c r="BC54" s="29"/>
      <c r="BD54" s="29"/>
      <c r="BE54" s="29"/>
      <c r="BF54" s="29"/>
      <c r="BG54" s="29"/>
      <c r="BH54" s="29"/>
      <c r="BI54" s="176">
        <f t="shared" si="2"/>
        <v>0</v>
      </c>
    </row>
    <row r="55" spans="1:61" ht="24.75" customHeight="1">
      <c r="A55" s="92"/>
      <c r="B55" s="180" t="s">
        <v>94</v>
      </c>
      <c r="C55" s="182" t="s">
        <v>108</v>
      </c>
      <c r="D55" s="10" t="s">
        <v>29</v>
      </c>
      <c r="E55" s="125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64">
        <v>0</v>
      </c>
      <c r="X55" s="29"/>
      <c r="Y55" s="27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>
        <v>2</v>
      </c>
      <c r="AM55" s="100">
        <v>3</v>
      </c>
      <c r="AN55" s="100">
        <v>2</v>
      </c>
      <c r="AO55" s="100"/>
      <c r="AP55" s="100">
        <v>1</v>
      </c>
      <c r="AQ55" s="100">
        <v>4</v>
      </c>
      <c r="AR55" s="100">
        <v>2</v>
      </c>
      <c r="AS55" s="100">
        <v>4</v>
      </c>
      <c r="AT55" s="100">
        <v>2</v>
      </c>
      <c r="AU55" s="107"/>
      <c r="AV55" s="102"/>
      <c r="AW55" s="103"/>
      <c r="AX55" s="103"/>
      <c r="AY55" s="104">
        <f t="shared" si="5"/>
        <v>20</v>
      </c>
      <c r="AZ55" s="29"/>
      <c r="BA55" s="29"/>
      <c r="BB55" s="29"/>
      <c r="BC55" s="29"/>
      <c r="BD55" s="29"/>
      <c r="BE55" s="29"/>
      <c r="BF55" s="29"/>
      <c r="BG55" s="29"/>
      <c r="BH55" s="29"/>
      <c r="BI55" s="176">
        <f t="shared" si="2"/>
        <v>20</v>
      </c>
    </row>
    <row r="56" spans="1:61" ht="30.75" customHeight="1">
      <c r="A56" s="58"/>
      <c r="B56" s="181"/>
      <c r="C56" s="183"/>
      <c r="D56" s="10" t="s">
        <v>23</v>
      </c>
      <c r="E56" s="125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64"/>
      <c r="X56" s="29"/>
      <c r="Y56" s="27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>
        <v>1</v>
      </c>
      <c r="AM56" s="79">
        <v>1</v>
      </c>
      <c r="AN56" s="79">
        <v>1</v>
      </c>
      <c r="AO56" s="79"/>
      <c r="AP56" s="79"/>
      <c r="AQ56" s="79">
        <v>2</v>
      </c>
      <c r="AR56" s="79">
        <v>1</v>
      </c>
      <c r="AS56" s="79">
        <v>3</v>
      </c>
      <c r="AT56" s="79">
        <v>1</v>
      </c>
      <c r="AU56" s="83"/>
      <c r="AV56" s="80"/>
      <c r="AW56" s="81"/>
      <c r="AX56" s="81"/>
      <c r="AY56" s="104">
        <f>SUM(Z56:AW56)</f>
        <v>10</v>
      </c>
      <c r="AZ56" s="29"/>
      <c r="BA56" s="29"/>
      <c r="BB56" s="29"/>
      <c r="BC56" s="29"/>
      <c r="BD56" s="29"/>
      <c r="BE56" s="29"/>
      <c r="BF56" s="29"/>
      <c r="BG56" s="29"/>
      <c r="BH56" s="29"/>
      <c r="BI56" s="176">
        <f t="shared" si="2"/>
        <v>10</v>
      </c>
    </row>
    <row r="57" spans="1:61" ht="18.75" customHeight="1">
      <c r="A57" s="58"/>
      <c r="B57" s="55"/>
      <c r="C57" s="59"/>
      <c r="D57" s="16"/>
      <c r="E57" s="17"/>
      <c r="F57" s="17"/>
      <c r="G57" s="17"/>
      <c r="H57" s="17"/>
      <c r="I57" s="17"/>
      <c r="J57" s="17"/>
      <c r="K57" s="10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64">
        <f>SUM(W8:W56)</f>
        <v>900</v>
      </c>
      <c r="X57" s="29"/>
      <c r="Y57" s="27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37"/>
      <c r="AW57" s="36"/>
      <c r="AX57" s="36"/>
      <c r="AY57" s="104">
        <f>SUM(AY8:AY56)</f>
        <v>1152</v>
      </c>
      <c r="AZ57" s="29"/>
      <c r="BA57" s="29"/>
      <c r="BB57" s="29"/>
      <c r="BC57" s="29"/>
      <c r="BD57" s="29"/>
      <c r="BE57" s="29"/>
      <c r="BF57" s="29"/>
      <c r="BG57" s="29"/>
      <c r="BH57" s="29"/>
      <c r="BI57" s="13">
        <f>SUM(BI6:BI56)</f>
        <v>2052</v>
      </c>
    </row>
    <row r="58" spans="1:61" ht="23.25" customHeight="1">
      <c r="A58" s="19"/>
      <c r="B58" s="205" t="s">
        <v>37</v>
      </c>
      <c r="C58" s="205"/>
      <c r="D58" s="205"/>
      <c r="E58" s="126">
        <f>SUM(E8:E57)</f>
        <v>54</v>
      </c>
      <c r="F58" s="126">
        <f aca="true" t="shared" si="6" ref="F58:U58">SUM(F8:F57)</f>
        <v>54</v>
      </c>
      <c r="G58" s="126">
        <f t="shared" si="6"/>
        <v>54</v>
      </c>
      <c r="H58" s="126">
        <f t="shared" si="6"/>
        <v>54</v>
      </c>
      <c r="I58" s="126">
        <f t="shared" si="6"/>
        <v>54</v>
      </c>
      <c r="J58" s="126">
        <f t="shared" si="6"/>
        <v>54</v>
      </c>
      <c r="K58" s="126">
        <f t="shared" si="6"/>
        <v>51</v>
      </c>
      <c r="L58" s="126">
        <f t="shared" si="6"/>
        <v>54</v>
      </c>
      <c r="M58" s="126">
        <f t="shared" si="6"/>
        <v>51</v>
      </c>
      <c r="N58" s="126">
        <f t="shared" si="6"/>
        <v>54</v>
      </c>
      <c r="O58" s="126">
        <f t="shared" si="6"/>
        <v>51</v>
      </c>
      <c r="P58" s="126">
        <f t="shared" si="6"/>
        <v>54</v>
      </c>
      <c r="Q58" s="126">
        <f t="shared" si="6"/>
        <v>51</v>
      </c>
      <c r="R58" s="126">
        <f t="shared" si="6"/>
        <v>54</v>
      </c>
      <c r="S58" s="126">
        <f t="shared" si="6"/>
        <v>51</v>
      </c>
      <c r="T58" s="126">
        <f t="shared" si="6"/>
        <v>54</v>
      </c>
      <c r="U58" s="126">
        <f t="shared" si="6"/>
        <v>51</v>
      </c>
      <c r="V58" s="126"/>
      <c r="W58" s="65">
        <f>SUM(E58:U58)</f>
        <v>900</v>
      </c>
      <c r="X58" s="30">
        <v>0</v>
      </c>
      <c r="Y58" s="31">
        <v>0</v>
      </c>
      <c r="Z58" s="18">
        <f aca="true" t="shared" si="7" ref="Z58:AW58">SUM(Z8:Z57)</f>
        <v>54</v>
      </c>
      <c r="AA58" s="18">
        <f t="shared" si="7"/>
        <v>48</v>
      </c>
      <c r="AB58" s="18">
        <f t="shared" si="7"/>
        <v>54</v>
      </c>
      <c r="AC58" s="18">
        <f t="shared" si="7"/>
        <v>51</v>
      </c>
      <c r="AD58" s="18">
        <f t="shared" si="7"/>
        <v>54</v>
      </c>
      <c r="AE58" s="18">
        <f t="shared" si="7"/>
        <v>51</v>
      </c>
      <c r="AF58" s="18">
        <f t="shared" si="7"/>
        <v>54</v>
      </c>
      <c r="AG58" s="18">
        <f t="shared" si="7"/>
        <v>51</v>
      </c>
      <c r="AH58" s="18">
        <f t="shared" si="7"/>
        <v>54</v>
      </c>
      <c r="AI58" s="18">
        <f t="shared" si="7"/>
        <v>51</v>
      </c>
      <c r="AJ58" s="18">
        <f t="shared" si="7"/>
        <v>54</v>
      </c>
      <c r="AK58" s="18">
        <f t="shared" si="7"/>
        <v>51</v>
      </c>
      <c r="AL58" s="18">
        <f t="shared" si="7"/>
        <v>54</v>
      </c>
      <c r="AM58" s="18">
        <f t="shared" si="7"/>
        <v>51</v>
      </c>
      <c r="AN58" s="18">
        <f t="shared" si="7"/>
        <v>54</v>
      </c>
      <c r="AO58" s="18">
        <f t="shared" si="7"/>
        <v>54</v>
      </c>
      <c r="AP58" s="18">
        <f t="shared" si="7"/>
        <v>54</v>
      </c>
      <c r="AQ58" s="18">
        <f t="shared" si="7"/>
        <v>51</v>
      </c>
      <c r="AR58" s="18">
        <f t="shared" si="7"/>
        <v>42</v>
      </c>
      <c r="AS58" s="18">
        <f t="shared" si="7"/>
        <v>45</v>
      </c>
      <c r="AT58" s="18">
        <f t="shared" si="7"/>
        <v>42</v>
      </c>
      <c r="AU58" s="18">
        <f t="shared" si="7"/>
        <v>36</v>
      </c>
      <c r="AV58" s="37">
        <f t="shared" si="7"/>
        <v>36</v>
      </c>
      <c r="AW58" s="68">
        <f t="shared" si="7"/>
        <v>6</v>
      </c>
      <c r="AX58" s="68"/>
      <c r="AY58" s="70">
        <f>SUM(Z58:AW58)</f>
        <v>1152</v>
      </c>
      <c r="AZ58" s="45">
        <v>0</v>
      </c>
      <c r="BA58" s="45">
        <v>0</v>
      </c>
      <c r="BB58" s="45">
        <v>0</v>
      </c>
      <c r="BC58" s="45">
        <v>0</v>
      </c>
      <c r="BD58" s="45">
        <v>0</v>
      </c>
      <c r="BE58" s="45">
        <v>0</v>
      </c>
      <c r="BF58" s="45">
        <v>0</v>
      </c>
      <c r="BG58" s="45">
        <v>0</v>
      </c>
      <c r="BH58" s="45"/>
      <c r="BI58" s="18">
        <f>W58+AY58</f>
        <v>2052</v>
      </c>
    </row>
    <row r="59" spans="1:61" ht="15.75" customHeight="1">
      <c r="A59" s="15"/>
      <c r="B59" s="207" t="s">
        <v>35</v>
      </c>
      <c r="C59" s="207"/>
      <c r="D59" s="207"/>
      <c r="E59" s="126">
        <f>SUM(E55+E52+E49+E48+E46+E40+E38+E36+E34+E30+E28+E26+E24+E22+E20+E18+E16+E14+E12+E10+E8)</f>
        <v>36</v>
      </c>
      <c r="F59" s="126">
        <f>SUM(F55+F52+F49+F48+F46+F40+F38+F36+F34+F30+F28+F26+F24+F22+F20+F18+F16+F14+F12+F10+F8)</f>
        <v>36</v>
      </c>
      <c r="G59" s="126">
        <f aca="true" t="shared" si="8" ref="G59:U59">SUM(G55+G52+G49+G48+G46+G40+G38+G36+G34+G30+G28+G26+G24+G22+G20+G18+G16+G14+G12+G10+G8)</f>
        <v>36</v>
      </c>
      <c r="H59" s="126">
        <f t="shared" si="8"/>
        <v>36</v>
      </c>
      <c r="I59" s="126">
        <f t="shared" si="8"/>
        <v>36</v>
      </c>
      <c r="J59" s="126">
        <f t="shared" si="8"/>
        <v>36</v>
      </c>
      <c r="K59" s="126">
        <f t="shared" si="8"/>
        <v>36</v>
      </c>
      <c r="L59" s="126">
        <f t="shared" si="8"/>
        <v>36</v>
      </c>
      <c r="M59" s="126">
        <f t="shared" si="8"/>
        <v>36</v>
      </c>
      <c r="N59" s="126">
        <f t="shared" si="8"/>
        <v>36</v>
      </c>
      <c r="O59" s="126">
        <f t="shared" si="8"/>
        <v>36</v>
      </c>
      <c r="P59" s="126">
        <f t="shared" si="8"/>
        <v>36</v>
      </c>
      <c r="Q59" s="126">
        <f t="shared" si="8"/>
        <v>36</v>
      </c>
      <c r="R59" s="126">
        <f t="shared" si="8"/>
        <v>36</v>
      </c>
      <c r="S59" s="126">
        <f t="shared" si="8"/>
        <v>36</v>
      </c>
      <c r="T59" s="126">
        <f t="shared" si="8"/>
        <v>36</v>
      </c>
      <c r="U59" s="126">
        <f t="shared" si="8"/>
        <v>36</v>
      </c>
      <c r="V59" s="126"/>
      <c r="W59" s="127">
        <f>SUM(E59:U59)</f>
        <v>612</v>
      </c>
      <c r="X59" s="31">
        <v>0</v>
      </c>
      <c r="Y59" s="31">
        <v>0</v>
      </c>
      <c r="Z59" s="18">
        <f>Z55+Z52+Z49+Z48+Z46+Z40+Z38+Z36+Z34+Z30+Z28+Z26+Z24+Z22+Z20+Z18+Z16+Z14+Z12+Z10+Z8</f>
        <v>36</v>
      </c>
      <c r="AA59" s="18">
        <f aca="true" t="shared" si="9" ref="AA59:AW59">AA55+AA52+AA49+AA48+AA46+AA40+AA38+AA36+AA34+AA30+AA28+AA26+AA24+AA22+AA20+AA18+AA16+AA14+AA12+AA10+AA8</f>
        <v>36</v>
      </c>
      <c r="AB59" s="18">
        <f t="shared" si="9"/>
        <v>36</v>
      </c>
      <c r="AC59" s="18">
        <f t="shared" si="9"/>
        <v>36</v>
      </c>
      <c r="AD59" s="18">
        <f t="shared" si="9"/>
        <v>36</v>
      </c>
      <c r="AE59" s="18">
        <f t="shared" si="9"/>
        <v>36</v>
      </c>
      <c r="AF59" s="18">
        <f t="shared" si="9"/>
        <v>36</v>
      </c>
      <c r="AG59" s="18">
        <f t="shared" si="9"/>
        <v>36</v>
      </c>
      <c r="AH59" s="18">
        <f t="shared" si="9"/>
        <v>36</v>
      </c>
      <c r="AI59" s="18">
        <f t="shared" si="9"/>
        <v>36</v>
      </c>
      <c r="AJ59" s="18">
        <f t="shared" si="9"/>
        <v>36</v>
      </c>
      <c r="AK59" s="18">
        <f t="shared" si="9"/>
        <v>36</v>
      </c>
      <c r="AL59" s="18">
        <f t="shared" si="9"/>
        <v>36</v>
      </c>
      <c r="AM59" s="18">
        <f t="shared" si="9"/>
        <v>36</v>
      </c>
      <c r="AN59" s="18">
        <f t="shared" si="9"/>
        <v>36</v>
      </c>
      <c r="AO59" s="18">
        <f t="shared" si="9"/>
        <v>36</v>
      </c>
      <c r="AP59" s="18">
        <f t="shared" si="9"/>
        <v>36</v>
      </c>
      <c r="AQ59" s="18">
        <f t="shared" si="9"/>
        <v>36</v>
      </c>
      <c r="AR59" s="18">
        <f>AR55+AR52+AR49+AR48+AR40+AR38+AR36+AR34+AR30+AR28+AR26+AR24+AR22+AR20+AR18+AR16+AR14+AR12+AR10+AR8</f>
        <v>30</v>
      </c>
      <c r="AS59" s="18">
        <f t="shared" si="9"/>
        <v>36</v>
      </c>
      <c r="AT59" s="18">
        <f t="shared" si="9"/>
        <v>36</v>
      </c>
      <c r="AU59" s="18">
        <f t="shared" si="9"/>
        <v>36</v>
      </c>
      <c r="AV59" s="18">
        <f t="shared" si="9"/>
        <v>36</v>
      </c>
      <c r="AW59" s="18">
        <f t="shared" si="9"/>
        <v>6</v>
      </c>
      <c r="AX59" s="18"/>
      <c r="AY59" s="70">
        <f>SUM(X59:AW59)</f>
        <v>828</v>
      </c>
      <c r="AZ59" s="45">
        <v>0</v>
      </c>
      <c r="BA59" s="45">
        <v>0</v>
      </c>
      <c r="BB59" s="45">
        <v>0</v>
      </c>
      <c r="BC59" s="45">
        <v>0</v>
      </c>
      <c r="BD59" s="45">
        <v>0</v>
      </c>
      <c r="BE59" s="45">
        <v>0</v>
      </c>
      <c r="BF59" s="45">
        <v>0</v>
      </c>
      <c r="BG59" s="45">
        <v>0</v>
      </c>
      <c r="BH59" s="45"/>
      <c r="BI59" s="18">
        <v>1440</v>
      </c>
    </row>
    <row r="60" spans="1:61" ht="27" customHeight="1">
      <c r="A60" s="15"/>
      <c r="B60" s="208" t="s">
        <v>36</v>
      </c>
      <c r="C60" s="208"/>
      <c r="D60" s="208"/>
      <c r="E60" s="126">
        <f>E9+E11+E13+E15+E17+E19+E21+E23+E25+E27+E29+E31+E35+E37+E39+E41+E47+E53+E56</f>
        <v>18</v>
      </c>
      <c r="F60" s="126">
        <f aca="true" t="shared" si="10" ref="F60:U60">F9+F11+F13+F15+F17+F19+F21+F23+F25+F27+F29+F31+F35+F37+F39+F41+F47+F53+F56</f>
        <v>18</v>
      </c>
      <c r="G60" s="126">
        <f t="shared" si="10"/>
        <v>18</v>
      </c>
      <c r="H60" s="126">
        <f t="shared" si="10"/>
        <v>18</v>
      </c>
      <c r="I60" s="126">
        <f t="shared" si="10"/>
        <v>18</v>
      </c>
      <c r="J60" s="126">
        <f t="shared" si="10"/>
        <v>18</v>
      </c>
      <c r="K60" s="126">
        <f t="shared" si="10"/>
        <v>15</v>
      </c>
      <c r="L60" s="126">
        <f t="shared" si="10"/>
        <v>18</v>
      </c>
      <c r="M60" s="126">
        <f t="shared" si="10"/>
        <v>15</v>
      </c>
      <c r="N60" s="126">
        <f t="shared" si="10"/>
        <v>18</v>
      </c>
      <c r="O60" s="126">
        <f t="shared" si="10"/>
        <v>15</v>
      </c>
      <c r="P60" s="126">
        <f t="shared" si="10"/>
        <v>18</v>
      </c>
      <c r="Q60" s="126">
        <f t="shared" si="10"/>
        <v>15</v>
      </c>
      <c r="R60" s="126">
        <f t="shared" si="10"/>
        <v>18</v>
      </c>
      <c r="S60" s="126">
        <f t="shared" si="10"/>
        <v>15</v>
      </c>
      <c r="T60" s="126">
        <f t="shared" si="10"/>
        <v>18</v>
      </c>
      <c r="U60" s="126">
        <f t="shared" si="10"/>
        <v>15</v>
      </c>
      <c r="V60" s="126"/>
      <c r="W60" s="126">
        <f>SUM(E60:U60)</f>
        <v>288</v>
      </c>
      <c r="X60" s="18">
        <f>X9+X11+X13+X15+X17+X19+X21+X23+X25+X27+X31+X35+X37+X39+X47</f>
        <v>0</v>
      </c>
      <c r="Y60" s="18">
        <f>Y9+Y11+Y13+Y15+Y17+Y19+Y21+Y23+Y25+Y27+Y31+Y35+Y37+Y39+Y47</f>
        <v>0</v>
      </c>
      <c r="Z60" s="18">
        <f>Z56+Z53+Z47+Z41+Z39+Z37+Z35+Z31+Z29+Z27+Z25+Z23+Z21+Z19+Z17+Z15+Z13+Z11+Z9</f>
        <v>18</v>
      </c>
      <c r="AA60" s="18">
        <f>AA56+AA53+AA47+AA41+AA39+AA37+AA35+AA31+AA29+AA27+AA25+AA23+AA21+AA19+AA17+AA15+AA13+AA11+AA9</f>
        <v>12</v>
      </c>
      <c r="AB60" s="18">
        <f>AB9+AB11+AB13+AB15+AB17+AB19+AB21+AB23+AB25+AB27+AB29+AB31+AB35+AB37+AB39+AB47+AB41+AB53+AB56</f>
        <v>18</v>
      </c>
      <c r="AC60" s="18">
        <f aca="true" t="shared" si="11" ref="AC60:AW60">AC9+AC11+AC13+AC15+AC17+AC19+AC21+AC23+AC25+AC27+AC29+AC31+AC35+AC37+AC39+AC47+AC41+AC53+AC56</f>
        <v>15</v>
      </c>
      <c r="AD60" s="18">
        <f t="shared" si="11"/>
        <v>18</v>
      </c>
      <c r="AE60" s="18">
        <f t="shared" si="11"/>
        <v>15</v>
      </c>
      <c r="AF60" s="18">
        <f t="shared" si="11"/>
        <v>18</v>
      </c>
      <c r="AG60" s="18">
        <f t="shared" si="11"/>
        <v>15</v>
      </c>
      <c r="AH60" s="18">
        <f t="shared" si="11"/>
        <v>18</v>
      </c>
      <c r="AI60" s="18">
        <f t="shared" si="11"/>
        <v>15</v>
      </c>
      <c r="AJ60" s="18">
        <f t="shared" si="11"/>
        <v>18</v>
      </c>
      <c r="AK60" s="18">
        <f t="shared" si="11"/>
        <v>15</v>
      </c>
      <c r="AL60" s="18">
        <f t="shared" si="11"/>
        <v>18</v>
      </c>
      <c r="AM60" s="18">
        <f t="shared" si="11"/>
        <v>15</v>
      </c>
      <c r="AN60" s="18">
        <f t="shared" si="11"/>
        <v>18</v>
      </c>
      <c r="AO60" s="18">
        <f t="shared" si="11"/>
        <v>18</v>
      </c>
      <c r="AP60" s="18">
        <f t="shared" si="11"/>
        <v>18</v>
      </c>
      <c r="AQ60" s="18">
        <f t="shared" si="11"/>
        <v>15</v>
      </c>
      <c r="AR60" s="18">
        <f t="shared" si="11"/>
        <v>12</v>
      </c>
      <c r="AS60" s="18">
        <f t="shared" si="11"/>
        <v>9</v>
      </c>
      <c r="AT60" s="18">
        <f t="shared" si="11"/>
        <v>6</v>
      </c>
      <c r="AU60" s="18">
        <f t="shared" si="11"/>
        <v>0</v>
      </c>
      <c r="AV60" s="18">
        <f t="shared" si="11"/>
        <v>0</v>
      </c>
      <c r="AW60" s="18">
        <f t="shared" si="11"/>
        <v>0</v>
      </c>
      <c r="AX60" s="18"/>
      <c r="AY60" s="128">
        <f>SUM(Z60:AW60)</f>
        <v>324</v>
      </c>
      <c r="AZ60" s="45">
        <v>0</v>
      </c>
      <c r="BA60" s="45">
        <v>0</v>
      </c>
      <c r="BB60" s="45">
        <v>0</v>
      </c>
      <c r="BC60" s="45">
        <v>0</v>
      </c>
      <c r="BD60" s="45">
        <v>0</v>
      </c>
      <c r="BE60" s="45">
        <v>0</v>
      </c>
      <c r="BF60" s="45">
        <v>0</v>
      </c>
      <c r="BG60" s="45">
        <v>0</v>
      </c>
      <c r="BH60" s="45"/>
      <c r="BI60" s="126">
        <f>W60+AY60</f>
        <v>612</v>
      </c>
    </row>
    <row r="61" spans="1:61" ht="24" customHeight="1">
      <c r="A61" s="15"/>
      <c r="B61" s="10"/>
      <c r="C61" s="10" t="s">
        <v>99</v>
      </c>
      <c r="D61" s="10"/>
      <c r="E61" s="17"/>
      <c r="F61" s="17"/>
      <c r="G61" s="17"/>
      <c r="H61" s="17"/>
      <c r="I61" s="17"/>
      <c r="J61" s="17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66"/>
      <c r="X61" s="34"/>
      <c r="Y61" s="34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>
        <v>6</v>
      </c>
      <c r="AS61" s="10"/>
      <c r="AT61" s="10"/>
      <c r="AU61" s="10"/>
      <c r="AV61" s="37"/>
      <c r="AW61" s="37">
        <v>30</v>
      </c>
      <c r="AX61" s="37"/>
      <c r="AY61" s="66"/>
      <c r="AZ61" s="34"/>
      <c r="BA61" s="34"/>
      <c r="BB61" s="34"/>
      <c r="BC61" s="34"/>
      <c r="BD61" s="34"/>
      <c r="BE61" s="34"/>
      <c r="BF61" s="34"/>
      <c r="BG61" s="34"/>
      <c r="BH61" s="34"/>
      <c r="BI61" s="10">
        <v>36</v>
      </c>
    </row>
    <row r="62" spans="2:61" ht="15">
      <c r="B62" s="2"/>
      <c r="C62" s="2"/>
      <c r="D62" s="2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15">
      <c r="B63" s="46"/>
      <c r="C63" s="2" t="s">
        <v>81</v>
      </c>
      <c r="D63" s="2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15">
      <c r="B64" s="47"/>
      <c r="C64" s="2" t="s">
        <v>82</v>
      </c>
      <c r="D64" s="2"/>
      <c r="E64" s="3"/>
      <c r="F64" s="3"/>
      <c r="G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15">
      <c r="B65" s="2"/>
      <c r="C65" s="2"/>
      <c r="D65" s="2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 ht="15">
      <c r="B66" s="2"/>
      <c r="C66" s="2"/>
      <c r="D66" s="2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 ht="15">
      <c r="B67" s="2"/>
      <c r="C67" s="2"/>
      <c r="D67" s="2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 ht="15">
      <c r="B68" s="2"/>
      <c r="C68" s="2"/>
      <c r="D68" s="2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132">
        <f>W60+BI60</f>
        <v>900</v>
      </c>
      <c r="BI68" s="2"/>
    </row>
    <row r="69" spans="2:61" ht="15">
      <c r="B69" s="2"/>
      <c r="C69" s="2"/>
      <c r="D69" s="2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 ht="15">
      <c r="B70" s="2"/>
      <c r="C70" s="2"/>
      <c r="D70" s="2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2:61" ht="15">
      <c r="B71" s="2"/>
      <c r="C71" s="2"/>
      <c r="D71" s="2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2:61" ht="15">
      <c r="B72" s="2"/>
      <c r="C72" s="2"/>
      <c r="D72" s="2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2:61" ht="15">
      <c r="B73" s="2"/>
      <c r="C73" s="2"/>
      <c r="D73" s="2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2:61" ht="15">
      <c r="B74" s="2"/>
      <c r="C74" s="2"/>
      <c r="D74" s="2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2:61" ht="15">
      <c r="B75" s="2"/>
      <c r="C75" s="2"/>
      <c r="D75" s="2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2:61" ht="15">
      <c r="B76" s="2"/>
      <c r="C76" s="2"/>
      <c r="D76" s="2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2:61" ht="15">
      <c r="B77" s="2"/>
      <c r="C77" s="2"/>
      <c r="D77" s="2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2:61" ht="15">
      <c r="B78" s="2"/>
      <c r="C78" s="2"/>
      <c r="D78" s="2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2:61" ht="15">
      <c r="B79" s="2"/>
      <c r="C79" s="2"/>
      <c r="D79" s="2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2:61" ht="15">
      <c r="B80" s="2"/>
      <c r="C80" s="2"/>
      <c r="D80" s="2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2:61" ht="15">
      <c r="B81" s="2"/>
      <c r="C81" s="2"/>
      <c r="D81" s="2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2:61" ht="15">
      <c r="B82" s="2"/>
      <c r="C82" s="2"/>
      <c r="D82" s="2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2:61" ht="15">
      <c r="B83" s="2"/>
      <c r="C83" s="2"/>
      <c r="D83" s="2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2:61" ht="15">
      <c r="B84" s="2"/>
      <c r="C84" s="2"/>
      <c r="D84" s="2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2:61" ht="15">
      <c r="B85" s="2"/>
      <c r="C85" s="2"/>
      <c r="D85" s="2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2:61" ht="15">
      <c r="B86" s="2"/>
      <c r="C86" s="2"/>
      <c r="D86" s="2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2:61" ht="15">
      <c r="B87" s="2"/>
      <c r="C87" s="2"/>
      <c r="D87" s="2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2:61" ht="15">
      <c r="B88" s="2"/>
      <c r="C88" s="2"/>
      <c r="D88" s="2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2:61" ht="15">
      <c r="B89" s="2"/>
      <c r="C89" s="2"/>
      <c r="D89" s="2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2:61" ht="15">
      <c r="B90" s="2"/>
      <c r="C90" s="2"/>
      <c r="D90" s="2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2:61" ht="15">
      <c r="B91" s="2"/>
      <c r="C91" s="2"/>
      <c r="D91" s="2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2:61" ht="15">
      <c r="B92" s="2"/>
      <c r="C92" s="2"/>
      <c r="D92" s="2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2:61" ht="15">
      <c r="B93" s="2"/>
      <c r="C93" s="2"/>
      <c r="D93" s="2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2:61" ht="15">
      <c r="B94" s="2"/>
      <c r="C94" s="2"/>
      <c r="D94" s="2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2:61" ht="15">
      <c r="B95" s="2"/>
      <c r="C95" s="2"/>
      <c r="D95" s="2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2:61" ht="15">
      <c r="B96" s="2"/>
      <c r="C96" s="2"/>
      <c r="D96" s="2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2:61" ht="15">
      <c r="B97" s="2"/>
      <c r="C97" s="2"/>
      <c r="D97" s="2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2:61" ht="15">
      <c r="B98" s="2"/>
      <c r="C98" s="2"/>
      <c r="D98" s="2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2:61" ht="15">
      <c r="B99" s="2"/>
      <c r="C99" s="2"/>
      <c r="D99" s="2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2:61" ht="15">
      <c r="B100" s="2"/>
      <c r="C100" s="2"/>
      <c r="D100" s="2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2:61" ht="15">
      <c r="B101" s="2"/>
      <c r="C101" s="2"/>
      <c r="D101" s="2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2:61" ht="15">
      <c r="B102" s="2"/>
      <c r="C102" s="2"/>
      <c r="D102" s="2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2:61" ht="15">
      <c r="B103" s="2"/>
      <c r="C103" s="2"/>
      <c r="D103" s="2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2:61" ht="15">
      <c r="B104" s="2"/>
      <c r="C104" s="2"/>
      <c r="D104" s="2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2:61" ht="15">
      <c r="B105" s="2"/>
      <c r="C105" s="2"/>
      <c r="D105" s="2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2:61" ht="15">
      <c r="B106" s="2"/>
      <c r="C106" s="2"/>
      <c r="D106" s="2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2:61" ht="15">
      <c r="B107" s="2"/>
      <c r="C107" s="2"/>
      <c r="D107" s="2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2:61" ht="15">
      <c r="B108" s="2"/>
      <c r="C108" s="2"/>
      <c r="D108" s="2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2:61" ht="15">
      <c r="B109" s="2"/>
      <c r="C109" s="2"/>
      <c r="D109" s="2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2:61" ht="15">
      <c r="B110" s="2"/>
      <c r="C110" s="2"/>
      <c r="D110" s="2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2:61" ht="15">
      <c r="B111" s="2"/>
      <c r="C111" s="2"/>
      <c r="D111" s="2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2:61" ht="15">
      <c r="B112" s="2"/>
      <c r="C112" s="2"/>
      <c r="D112" s="2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2:61" ht="15">
      <c r="B113" s="2"/>
      <c r="C113" s="2"/>
      <c r="D113" s="2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2:61" ht="15">
      <c r="B114" s="2"/>
      <c r="C114" s="2"/>
      <c r="D114" s="2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2:61" ht="15">
      <c r="B115" s="2"/>
      <c r="C115" s="2"/>
      <c r="D115" s="2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2:61" ht="15">
      <c r="B116" s="2"/>
      <c r="C116" s="2"/>
      <c r="D116" s="2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2:61" ht="15">
      <c r="B117" s="2"/>
      <c r="C117" s="2"/>
      <c r="D117" s="2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2:61" ht="15">
      <c r="B118" s="2"/>
      <c r="C118" s="2"/>
      <c r="D118" s="2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2:61" ht="15">
      <c r="B119" s="2"/>
      <c r="C119" s="2"/>
      <c r="D119" s="2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2:61" ht="15">
      <c r="B120" s="2"/>
      <c r="C120" s="2"/>
      <c r="D120" s="2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2:61" ht="15">
      <c r="B121" s="2"/>
      <c r="C121" s="2"/>
      <c r="D121" s="2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2:61" ht="15">
      <c r="B122" s="2"/>
      <c r="C122" s="2"/>
      <c r="D122" s="2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2:61" ht="15">
      <c r="B123" s="2"/>
      <c r="C123" s="2"/>
      <c r="D123" s="2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2:61" ht="15">
      <c r="B124" s="2"/>
      <c r="C124" s="2"/>
      <c r="D124" s="2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2:61" ht="15">
      <c r="B125" s="2"/>
      <c r="C125" s="2"/>
      <c r="D125" s="2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2:61" ht="15">
      <c r="B126" s="2"/>
      <c r="C126" s="2"/>
      <c r="D126" s="2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2:61" ht="15">
      <c r="B127" s="2"/>
      <c r="C127" s="2"/>
      <c r="D127" s="2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2:61" ht="15">
      <c r="B128" s="2"/>
      <c r="C128" s="2"/>
      <c r="D128" s="2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2:61" ht="15">
      <c r="B129" s="2"/>
      <c r="C129" s="2"/>
      <c r="D129" s="2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2:61" ht="15">
      <c r="B130" s="2"/>
      <c r="C130" s="2"/>
      <c r="D130" s="2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2:61" ht="15">
      <c r="B131" s="2"/>
      <c r="C131" s="2"/>
      <c r="D131" s="2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2:61" ht="15">
      <c r="B132" s="2"/>
      <c r="C132" s="2"/>
      <c r="D132" s="2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2:61" ht="15">
      <c r="B133" s="2"/>
      <c r="C133" s="2"/>
      <c r="D133" s="2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2:61" ht="15">
      <c r="B134" s="2"/>
      <c r="C134" s="2"/>
      <c r="D134" s="2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2:61" ht="15">
      <c r="B135" s="2"/>
      <c r="C135" s="2"/>
      <c r="D135" s="2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2:61" ht="15">
      <c r="B136" s="2"/>
      <c r="C136" s="2"/>
      <c r="D136" s="2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2:61" ht="15">
      <c r="B137" s="2"/>
      <c r="C137" s="2"/>
      <c r="D137" s="2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2:61" ht="15">
      <c r="B138" s="2"/>
      <c r="C138" s="2"/>
      <c r="D138" s="2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2:61" ht="15">
      <c r="B139" s="2"/>
      <c r="C139" s="2"/>
      <c r="D139" s="2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2:61" ht="15">
      <c r="B140" s="2"/>
      <c r="C140" s="2"/>
      <c r="D140" s="2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2:61" ht="15">
      <c r="B141" s="2"/>
      <c r="C141" s="2"/>
      <c r="D141" s="2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2:61" ht="15">
      <c r="B142" s="2"/>
      <c r="C142" s="2"/>
      <c r="D142" s="2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2:61" ht="15">
      <c r="B143" s="2"/>
      <c r="C143" s="2"/>
      <c r="D143" s="2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2:61" ht="15">
      <c r="B144" s="2"/>
      <c r="C144" s="2"/>
      <c r="D144" s="2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2:61" ht="15">
      <c r="B145" s="2"/>
      <c r="C145" s="2"/>
      <c r="D145" s="2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2:61" ht="15">
      <c r="B146" s="2"/>
      <c r="C146" s="2"/>
      <c r="D146" s="2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2:61" ht="15">
      <c r="B147" s="2"/>
      <c r="C147" s="2"/>
      <c r="D147" s="2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2:61" ht="15">
      <c r="B148" s="2"/>
      <c r="C148" s="2"/>
      <c r="D148" s="2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2:61" ht="15">
      <c r="B149" s="2"/>
      <c r="C149" s="2"/>
      <c r="D149" s="2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2:61" ht="15">
      <c r="B150" s="2"/>
      <c r="C150" s="2"/>
      <c r="D150" s="2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2:61" ht="15">
      <c r="B151" s="2"/>
      <c r="C151" s="2"/>
      <c r="D151" s="2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2:61" ht="15">
      <c r="B152" s="2"/>
      <c r="C152" s="2"/>
      <c r="D152" s="2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2:61" ht="15">
      <c r="B153" s="2"/>
      <c r="C153" s="2"/>
      <c r="D153" s="2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2:61" ht="15">
      <c r="B154" s="2"/>
      <c r="C154" s="2"/>
      <c r="D154" s="2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2:61" ht="15">
      <c r="B155" s="2"/>
      <c r="C155" s="2"/>
      <c r="D155" s="2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2:61" ht="15">
      <c r="B156" s="2"/>
      <c r="C156" s="2"/>
      <c r="D156" s="2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2:61" ht="15">
      <c r="B157" s="2"/>
      <c r="C157" s="2"/>
      <c r="D157" s="2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2:61" ht="15">
      <c r="B158" s="2"/>
      <c r="C158" s="2"/>
      <c r="D158" s="2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2:61" ht="15">
      <c r="B159" s="2"/>
      <c r="C159" s="2"/>
      <c r="D159" s="2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2:61" ht="15">
      <c r="B160" s="2"/>
      <c r="C160" s="2"/>
      <c r="D160" s="2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2:61" ht="15">
      <c r="B161" s="2"/>
      <c r="C161" s="2"/>
      <c r="D161" s="2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2:61" ht="15">
      <c r="B162" s="2"/>
      <c r="C162" s="2"/>
      <c r="D162" s="2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2:61" ht="15">
      <c r="B163" s="2"/>
      <c r="C163" s="2"/>
      <c r="D163" s="2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2:61" ht="15">
      <c r="B164" s="2"/>
      <c r="C164" s="2"/>
      <c r="D164" s="2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2:61" ht="15">
      <c r="B165" s="2"/>
      <c r="C165" s="2"/>
      <c r="D165" s="2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2:61" ht="15">
      <c r="B166" s="2"/>
      <c r="C166" s="2"/>
      <c r="D166" s="2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2:61" ht="15">
      <c r="B167" s="2"/>
      <c r="C167" s="2"/>
      <c r="D167" s="2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2:61" ht="15">
      <c r="B168" s="2"/>
      <c r="C168" s="2"/>
      <c r="D168" s="2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2:61" ht="15">
      <c r="B169" s="2"/>
      <c r="C169" s="2"/>
      <c r="D169" s="2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2:61" ht="15">
      <c r="B170" s="2"/>
      <c r="C170" s="2"/>
      <c r="D170" s="2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2:61" ht="15">
      <c r="B171" s="2"/>
      <c r="C171" s="2"/>
      <c r="D171" s="2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2:61" ht="15">
      <c r="B172" s="2"/>
      <c r="C172" s="2"/>
      <c r="D172" s="2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2:61" ht="15">
      <c r="B173" s="2"/>
      <c r="C173" s="2"/>
      <c r="D173" s="2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2:61" ht="15">
      <c r="B174" s="2"/>
      <c r="C174" s="2"/>
      <c r="D174" s="2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2:61" ht="15">
      <c r="B175" s="2"/>
      <c r="C175" s="2"/>
      <c r="D175" s="2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2:61" ht="15">
      <c r="B176" s="2"/>
      <c r="C176" s="2"/>
      <c r="D176" s="2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2:61" ht="15">
      <c r="B177" s="2"/>
      <c r="C177" s="2"/>
      <c r="D177" s="2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2:61" ht="15">
      <c r="B178" s="2"/>
      <c r="C178" s="2"/>
      <c r="D178" s="2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2:61" ht="15">
      <c r="B179" s="2"/>
      <c r="C179" s="2"/>
      <c r="D179" s="2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2:61" ht="15">
      <c r="B180" s="2"/>
      <c r="C180" s="2"/>
      <c r="D180" s="2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2:61" ht="15">
      <c r="B181" s="2"/>
      <c r="C181" s="2"/>
      <c r="D181" s="2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2:61" ht="15">
      <c r="B182" s="2"/>
      <c r="C182" s="2"/>
      <c r="D182" s="2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2:61" ht="15">
      <c r="B183" s="2"/>
      <c r="C183" s="2"/>
      <c r="D183" s="2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2:61" ht="15">
      <c r="B184" s="2"/>
      <c r="C184" s="2"/>
      <c r="D184" s="2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2:61" ht="15">
      <c r="B185" s="2"/>
      <c r="C185" s="2"/>
      <c r="D185" s="2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2:61" ht="15">
      <c r="B186" s="2"/>
      <c r="C186" s="2"/>
      <c r="D186" s="2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2:61" ht="15">
      <c r="B187" s="2"/>
      <c r="C187" s="2"/>
      <c r="D187" s="2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2:61" ht="15">
      <c r="B188" s="2"/>
      <c r="C188" s="2"/>
      <c r="D188" s="2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2:61" ht="15">
      <c r="B189" s="2"/>
      <c r="C189" s="2"/>
      <c r="D189" s="2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2:61" ht="15">
      <c r="B190" s="2"/>
      <c r="C190" s="2"/>
      <c r="D190" s="2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2:61" ht="15">
      <c r="B191" s="2"/>
      <c r="C191" s="2"/>
      <c r="D191" s="2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2:61" ht="15">
      <c r="B192" s="2"/>
      <c r="C192" s="2"/>
      <c r="D192" s="2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2:61" ht="15">
      <c r="B193" s="2"/>
      <c r="C193" s="2"/>
      <c r="D193" s="2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2:61" ht="15">
      <c r="B194" s="2"/>
      <c r="C194" s="2"/>
      <c r="D194" s="2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2:61" ht="15">
      <c r="B195" s="2"/>
      <c r="C195" s="2"/>
      <c r="D195" s="2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2:61" ht="15">
      <c r="B196" s="2"/>
      <c r="C196" s="2"/>
      <c r="D196" s="2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2:61" ht="15">
      <c r="B197" s="2"/>
      <c r="C197" s="2"/>
      <c r="D197" s="2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2:61" ht="15">
      <c r="B198" s="2"/>
      <c r="C198" s="2"/>
      <c r="D198" s="2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2:61" ht="15">
      <c r="B199" s="2"/>
      <c r="C199" s="2"/>
      <c r="D199" s="2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2:61" ht="15">
      <c r="B200" s="2"/>
      <c r="C200" s="2"/>
      <c r="D200" s="2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2:61" ht="15">
      <c r="B201" s="2"/>
      <c r="C201" s="2"/>
      <c r="D201" s="2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2:61" ht="15">
      <c r="B202" s="2"/>
      <c r="C202" s="2"/>
      <c r="D202" s="2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2:61" ht="15">
      <c r="B203" s="2"/>
      <c r="C203" s="2"/>
      <c r="D203" s="2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2:61" ht="15">
      <c r="B204" s="2"/>
      <c r="C204" s="2"/>
      <c r="D204" s="2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2:61" ht="15">
      <c r="B205" s="2"/>
      <c r="C205" s="2"/>
      <c r="D205" s="2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2:61" ht="15">
      <c r="B206" s="2"/>
      <c r="C206" s="2"/>
      <c r="D206" s="2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2:61" ht="15">
      <c r="B207" s="2"/>
      <c r="C207" s="2"/>
      <c r="D207" s="2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2:61" ht="15">
      <c r="B208" s="2"/>
      <c r="C208" s="2"/>
      <c r="D208" s="2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2:61" ht="15">
      <c r="B209" s="2"/>
      <c r="C209" s="2"/>
      <c r="D209" s="2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2:61" ht="15">
      <c r="B210" s="2"/>
      <c r="C210" s="2"/>
      <c r="D210" s="2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2:61" ht="15">
      <c r="B211" s="2"/>
      <c r="C211" s="2"/>
      <c r="D211" s="2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2:61" ht="15">
      <c r="B212" s="2"/>
      <c r="C212" s="2"/>
      <c r="D212" s="2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2:61" ht="15">
      <c r="B213" s="2"/>
      <c r="C213" s="2"/>
      <c r="D213" s="2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2:61" ht="15">
      <c r="B214" s="2"/>
      <c r="C214" s="2"/>
      <c r="D214" s="2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2:61" ht="15">
      <c r="B215" s="2"/>
      <c r="C215" s="2"/>
      <c r="D215" s="2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2:61" ht="15">
      <c r="B216" s="2"/>
      <c r="C216" s="2"/>
      <c r="D216" s="2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2:61" ht="15">
      <c r="B217" s="2"/>
      <c r="C217" s="2"/>
      <c r="D217" s="2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2:61" ht="15">
      <c r="B218" s="2"/>
      <c r="C218" s="2"/>
      <c r="D218" s="2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2:61" ht="15">
      <c r="B219" s="2"/>
      <c r="C219" s="2"/>
      <c r="D219" s="2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2:61" ht="15">
      <c r="B220" s="2"/>
      <c r="C220" s="2"/>
      <c r="D220" s="2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2:61" ht="15">
      <c r="B221" s="2"/>
      <c r="C221" s="2"/>
      <c r="D221" s="2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2:61" ht="15">
      <c r="B222" s="2"/>
      <c r="C222" s="2"/>
      <c r="D222" s="2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2:61" ht="15">
      <c r="B223" s="2"/>
      <c r="C223" s="2"/>
      <c r="D223" s="2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2:61" ht="15">
      <c r="B224" s="2"/>
      <c r="C224" s="2"/>
      <c r="D224" s="2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2:61" ht="15">
      <c r="B225" s="2"/>
      <c r="C225" s="2"/>
      <c r="D225" s="2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2:61" ht="15">
      <c r="B226" s="2"/>
      <c r="C226" s="2"/>
      <c r="D226" s="2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2:61" ht="15">
      <c r="B227" s="2"/>
      <c r="C227" s="2"/>
      <c r="D227" s="2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2:61" ht="15">
      <c r="B228" s="2"/>
      <c r="C228" s="2"/>
      <c r="D228" s="2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2:61" ht="15">
      <c r="B229" s="2"/>
      <c r="C229" s="2"/>
      <c r="D229" s="2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2:61" ht="15">
      <c r="B230" s="2"/>
      <c r="C230" s="2"/>
      <c r="D230" s="2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2:61" ht="15">
      <c r="B231" s="2"/>
      <c r="C231" s="2"/>
      <c r="D231" s="2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2:61" ht="15">
      <c r="B232" s="2"/>
      <c r="C232" s="2"/>
      <c r="D232" s="2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2:61" ht="15">
      <c r="B233" s="2"/>
      <c r="C233" s="2"/>
      <c r="D233" s="2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2:61" ht="15">
      <c r="B234" s="2"/>
      <c r="C234" s="2"/>
      <c r="D234" s="2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2:61" ht="15">
      <c r="B235" s="2"/>
      <c r="C235" s="2"/>
      <c r="D235" s="2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2:61" ht="15">
      <c r="B236" s="2"/>
      <c r="C236" s="2"/>
      <c r="D236" s="2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2:61" ht="15">
      <c r="B237" s="2"/>
      <c r="C237" s="2"/>
      <c r="D237" s="2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2:61" ht="15">
      <c r="B238" s="2"/>
      <c r="C238" s="2"/>
      <c r="D238" s="2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2:61" ht="15">
      <c r="B239" s="2"/>
      <c r="C239" s="2"/>
      <c r="D239" s="2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2:61" ht="15">
      <c r="B240" s="2"/>
      <c r="C240" s="2"/>
      <c r="D240" s="2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2:61" ht="15">
      <c r="B241" s="2"/>
      <c r="C241" s="2"/>
      <c r="D241" s="2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2:61" ht="15">
      <c r="B242" s="2"/>
      <c r="C242" s="2"/>
      <c r="D242" s="2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2:61" ht="15">
      <c r="B243" s="2"/>
      <c r="C243" s="2"/>
      <c r="D243" s="2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2:61" ht="15">
      <c r="B244" s="2"/>
      <c r="C244" s="2"/>
      <c r="D244" s="2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2:61" ht="15">
      <c r="B245" s="2"/>
      <c r="C245" s="2"/>
      <c r="D245" s="2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2:61" ht="15">
      <c r="B246" s="2"/>
      <c r="C246" s="2"/>
      <c r="D246" s="2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2:61" ht="15">
      <c r="B247" s="2"/>
      <c r="C247" s="2"/>
      <c r="D247" s="2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2:61" ht="15">
      <c r="B248" s="2"/>
      <c r="C248" s="2"/>
      <c r="D248" s="2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2:61" ht="15">
      <c r="B249" s="2"/>
      <c r="C249" s="2"/>
      <c r="D249" s="2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2:61" ht="15">
      <c r="B250" s="2"/>
      <c r="C250" s="2"/>
      <c r="D250" s="2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2:61" ht="15">
      <c r="B251" s="2"/>
      <c r="C251" s="2"/>
      <c r="D251" s="2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2:61" ht="15">
      <c r="B252" s="2"/>
      <c r="C252" s="2"/>
      <c r="D252" s="2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2:61" ht="15">
      <c r="B253" s="2"/>
      <c r="C253" s="2"/>
      <c r="D253" s="2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2:61" ht="15">
      <c r="B254" s="2"/>
      <c r="C254" s="2"/>
      <c r="D254" s="2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2:61" ht="15">
      <c r="B255" s="2"/>
      <c r="C255" s="2"/>
      <c r="D255" s="2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2:61" ht="15">
      <c r="B256" s="2"/>
      <c r="C256" s="2"/>
      <c r="D256" s="2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2:61" ht="15">
      <c r="B257" s="2"/>
      <c r="C257" s="2"/>
      <c r="D257" s="2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2:61" ht="15">
      <c r="B258" s="2"/>
      <c r="C258" s="2"/>
      <c r="D258" s="2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2:61" ht="15">
      <c r="B259" s="2"/>
      <c r="C259" s="2"/>
      <c r="D259" s="2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2:61" ht="15">
      <c r="B260" s="2"/>
      <c r="C260" s="2"/>
      <c r="D260" s="2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2:61" ht="15">
      <c r="B261" s="2"/>
      <c r="C261" s="2"/>
      <c r="D261" s="2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2:61" ht="15">
      <c r="B262" s="2"/>
      <c r="C262" s="2"/>
      <c r="D262" s="2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2:61" ht="15">
      <c r="B263" s="2"/>
      <c r="C263" s="2"/>
      <c r="D263" s="2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2:61" ht="15">
      <c r="B264" s="2"/>
      <c r="C264" s="2"/>
      <c r="D264" s="2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2:61" ht="15">
      <c r="B265" s="2"/>
      <c r="C265" s="2"/>
      <c r="D265" s="2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2:61" ht="15">
      <c r="B266" s="2"/>
      <c r="C266" s="2"/>
      <c r="D266" s="2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2:61" ht="15">
      <c r="B267" s="2"/>
      <c r="C267" s="2"/>
      <c r="D267" s="2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2:61" ht="15">
      <c r="B268" s="2"/>
      <c r="C268" s="2"/>
      <c r="D268" s="2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2:61" ht="15">
      <c r="B269" s="2"/>
      <c r="C269" s="2"/>
      <c r="D269" s="2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2:61" ht="15">
      <c r="B270" s="2"/>
      <c r="C270" s="2"/>
      <c r="D270" s="2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2:61" ht="15">
      <c r="B271" s="2"/>
      <c r="C271" s="2"/>
      <c r="D271" s="2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2:61" ht="15">
      <c r="B272" s="2"/>
      <c r="C272" s="2"/>
      <c r="D272" s="2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2:61" ht="15">
      <c r="B273" s="2"/>
      <c r="C273" s="2"/>
      <c r="D273" s="2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2:61" ht="15">
      <c r="B274" s="2"/>
      <c r="C274" s="2"/>
      <c r="D274" s="2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2:61" ht="15">
      <c r="B275" s="2"/>
      <c r="C275" s="2"/>
      <c r="D275" s="2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2:61" ht="15">
      <c r="B276" s="2"/>
      <c r="C276" s="2"/>
      <c r="D276" s="2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2:61" ht="15">
      <c r="B277" s="2"/>
      <c r="C277" s="2"/>
      <c r="D277" s="2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2:61" ht="15">
      <c r="B278" s="2"/>
      <c r="C278" s="2"/>
      <c r="D278" s="2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2:61" ht="15">
      <c r="B279" s="2"/>
      <c r="C279" s="2"/>
      <c r="D279" s="2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2:61" ht="15">
      <c r="B280" s="2"/>
      <c r="C280" s="2"/>
      <c r="D280" s="2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2:61" ht="15">
      <c r="B281" s="2"/>
      <c r="C281" s="2"/>
      <c r="D281" s="2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2:61" ht="15">
      <c r="B282" s="2"/>
      <c r="C282" s="2"/>
      <c r="D282" s="2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2:61" ht="15">
      <c r="B283" s="2"/>
      <c r="C283" s="2"/>
      <c r="D283" s="2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2:61" ht="15">
      <c r="B284" s="2"/>
      <c r="C284" s="2"/>
      <c r="D284" s="2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2:61" ht="15">
      <c r="B285" s="2"/>
      <c r="C285" s="2"/>
      <c r="D285" s="2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2:61" ht="15">
      <c r="B286" s="2"/>
      <c r="C286" s="2"/>
      <c r="D286" s="2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2:61" ht="15">
      <c r="B287" s="2"/>
      <c r="C287" s="2"/>
      <c r="D287" s="2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2:61" ht="15">
      <c r="B288" s="2"/>
      <c r="C288" s="2"/>
      <c r="D288" s="2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2:61" ht="15">
      <c r="B289" s="2"/>
      <c r="C289" s="2"/>
      <c r="D289" s="2"/>
      <c r="E289" s="3"/>
      <c r="F289" s="3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2:61" ht="15">
      <c r="B290" s="2"/>
      <c r="C290" s="2"/>
      <c r="D290" s="2"/>
      <c r="E290" s="3"/>
      <c r="F290" s="3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2:61" ht="15">
      <c r="B291" s="2"/>
      <c r="C291" s="2"/>
      <c r="D291" s="2"/>
      <c r="E291" s="3"/>
      <c r="F291" s="3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2:61" ht="15">
      <c r="B292" s="2"/>
      <c r="C292" s="2"/>
      <c r="D292" s="2"/>
      <c r="E292" s="3"/>
      <c r="F292" s="3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2:61" ht="15">
      <c r="B293" s="2"/>
      <c r="C293" s="2"/>
      <c r="D293" s="2"/>
      <c r="E293" s="3"/>
      <c r="F293" s="3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2:61" ht="15">
      <c r="B294" s="2"/>
      <c r="C294" s="2"/>
      <c r="D294" s="2"/>
      <c r="E294" s="3"/>
      <c r="F294" s="3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2:61" ht="15">
      <c r="B295" s="2"/>
      <c r="C295" s="2"/>
      <c r="D295" s="2"/>
      <c r="E295" s="3"/>
      <c r="F295" s="3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2:61" ht="15">
      <c r="B296" s="2"/>
      <c r="C296" s="2"/>
      <c r="D296" s="2"/>
      <c r="E296" s="3"/>
      <c r="F296" s="3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2:61" ht="15">
      <c r="B297" s="2"/>
      <c r="C297" s="2"/>
      <c r="D297" s="2"/>
      <c r="E297" s="3"/>
      <c r="F297" s="3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2:61" ht="15">
      <c r="B298" s="2"/>
      <c r="C298" s="2"/>
      <c r="D298" s="2"/>
      <c r="E298" s="3"/>
      <c r="F298" s="3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12:61" ht="15"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12:61" ht="15"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</sheetData>
  <sheetProtection/>
  <mergeCells count="74">
    <mergeCell ref="B18:B19"/>
    <mergeCell ref="B22:B23"/>
    <mergeCell ref="C22:C23"/>
    <mergeCell ref="B24:B25"/>
    <mergeCell ref="C24:C25"/>
    <mergeCell ref="C36:C37"/>
    <mergeCell ref="B20:B21"/>
    <mergeCell ref="C20:C21"/>
    <mergeCell ref="B34:B35"/>
    <mergeCell ref="C34:C35"/>
    <mergeCell ref="B58:D58"/>
    <mergeCell ref="A6:A50"/>
    <mergeCell ref="B59:D59"/>
    <mergeCell ref="B60:D60"/>
    <mergeCell ref="B30:B31"/>
    <mergeCell ref="C30:C31"/>
    <mergeCell ref="C10:C11"/>
    <mergeCell ref="B26:B27"/>
    <mergeCell ref="C26:C27"/>
    <mergeCell ref="B36:B37"/>
    <mergeCell ref="B12:B13"/>
    <mergeCell ref="C12:C13"/>
    <mergeCell ref="B14:B15"/>
    <mergeCell ref="C14:C15"/>
    <mergeCell ref="BI1:BI5"/>
    <mergeCell ref="C6:C7"/>
    <mergeCell ref="B6:B7"/>
    <mergeCell ref="B8:B9"/>
    <mergeCell ref="C8:C9"/>
    <mergeCell ref="AT1:AV1"/>
    <mergeCell ref="A1:A5"/>
    <mergeCell ref="B1:B5"/>
    <mergeCell ref="C1:C5"/>
    <mergeCell ref="D1:D5"/>
    <mergeCell ref="F1:H1"/>
    <mergeCell ref="J1:M1"/>
    <mergeCell ref="E4:BH4"/>
    <mergeCell ref="AK1:AN1"/>
    <mergeCell ref="B32:B33"/>
    <mergeCell ref="C32:C33"/>
    <mergeCell ref="D32:D33"/>
    <mergeCell ref="X1:AA1"/>
    <mergeCell ref="C18:C19"/>
    <mergeCell ref="E2:BH2"/>
    <mergeCell ref="AZ1:BC1"/>
    <mergeCell ref="BE1:BG1"/>
    <mergeCell ref="S1:U1"/>
    <mergeCell ref="O1:Q1"/>
    <mergeCell ref="B38:B39"/>
    <mergeCell ref="C38:C39"/>
    <mergeCell ref="B42:B43"/>
    <mergeCell ref="C42:C43"/>
    <mergeCell ref="AP1:AR1"/>
    <mergeCell ref="AC1:AE1"/>
    <mergeCell ref="AG1:AI1"/>
    <mergeCell ref="B10:B11"/>
    <mergeCell ref="B40:B41"/>
    <mergeCell ref="C40:C41"/>
    <mergeCell ref="B50:B51"/>
    <mergeCell ref="C50:C51"/>
    <mergeCell ref="B44:B45"/>
    <mergeCell ref="C44:C45"/>
    <mergeCell ref="B46:B47"/>
    <mergeCell ref="C46:C47"/>
    <mergeCell ref="B16:B17"/>
    <mergeCell ref="C16:C17"/>
    <mergeCell ref="B28:B29"/>
    <mergeCell ref="C28:C29"/>
    <mergeCell ref="AW44:AW45"/>
    <mergeCell ref="B55:B56"/>
    <mergeCell ref="C55:C56"/>
    <mergeCell ref="AW50:AW51"/>
    <mergeCell ref="B52:B53"/>
    <mergeCell ref="C52:C53"/>
  </mergeCells>
  <printOptions/>
  <pageMargins left="0.31496062992125984" right="0.31496062992125984" top="0.5511811023622047" bottom="0.5511811023622047" header="0.31496062992125984" footer="0.31496062992125984"/>
  <pageSetup horizontalDpi="180" verticalDpi="18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3"/>
  <sheetViews>
    <sheetView tabSelected="1" zoomScale="54" zoomScaleNormal="54" zoomScalePageLayoutView="0" workbookViewId="0" topLeftCell="A19">
      <selection activeCell="T48" sqref="T48"/>
    </sheetView>
  </sheetViews>
  <sheetFormatPr defaultColWidth="9.140625" defaultRowHeight="15"/>
  <cols>
    <col min="1" max="1" width="5.57421875" style="0" customWidth="1"/>
    <col min="2" max="2" width="11.00390625" style="0" customWidth="1"/>
    <col min="3" max="3" width="27.8515625" style="0" customWidth="1"/>
    <col min="4" max="4" width="18.140625" style="0" customWidth="1"/>
    <col min="5" max="5" width="6.57421875" style="0" customWidth="1"/>
    <col min="6" max="6" width="7.421875" style="0" customWidth="1"/>
    <col min="7" max="7" width="6.28125" style="0" customWidth="1"/>
    <col min="8" max="8" width="6.140625" style="0" customWidth="1"/>
    <col min="9" max="9" width="5.57421875" style="0" customWidth="1"/>
    <col min="10" max="10" width="5.28125" style="0" customWidth="1"/>
    <col min="11" max="12" width="5.57421875" style="0" customWidth="1"/>
    <col min="13" max="13" width="4.421875" style="0" customWidth="1"/>
    <col min="14" max="14" width="6.57421875" style="0" customWidth="1"/>
    <col min="15" max="16" width="7.140625" style="0" customWidth="1"/>
    <col min="17" max="17" width="6.8515625" style="0" customWidth="1"/>
    <col min="18" max="18" width="6.00390625" style="0" customWidth="1"/>
    <col min="19" max="19" width="4.7109375" style="0" customWidth="1"/>
    <col min="20" max="20" width="5.57421875" style="0" customWidth="1"/>
    <col min="21" max="22" width="6.00390625" style="0" customWidth="1"/>
    <col min="23" max="23" width="5.28125" style="0" customWidth="1"/>
    <col min="24" max="24" width="4.8515625" style="0" customWidth="1"/>
    <col min="25" max="25" width="5.140625" style="0" customWidth="1"/>
    <col min="26" max="26" width="5.8515625" style="0" customWidth="1"/>
    <col min="27" max="27" width="5.140625" style="0" customWidth="1"/>
    <col min="28" max="28" width="5.8515625" style="0" customWidth="1"/>
    <col min="29" max="29" width="5.00390625" style="0" customWidth="1"/>
    <col min="30" max="30" width="5.8515625" style="0" customWidth="1"/>
    <col min="31" max="31" width="5.28125" style="0" customWidth="1"/>
    <col min="32" max="32" width="5.57421875" style="0" customWidth="1"/>
    <col min="33" max="33" width="5.8515625" style="0" customWidth="1"/>
    <col min="34" max="35" width="5.7109375" style="0" customWidth="1"/>
    <col min="36" max="36" width="6.28125" style="0" customWidth="1"/>
    <col min="37" max="37" width="5.421875" style="0" customWidth="1"/>
    <col min="38" max="38" width="6.140625" style="0" customWidth="1"/>
    <col min="39" max="39" width="6.28125" style="0" customWidth="1"/>
    <col min="40" max="40" width="6.00390625" style="0" customWidth="1"/>
    <col min="41" max="41" width="5.57421875" style="0" customWidth="1"/>
    <col min="42" max="42" width="5.7109375" style="0" customWidth="1"/>
    <col min="43" max="43" width="6.00390625" style="0" customWidth="1"/>
    <col min="44" max="44" width="5.8515625" style="0" customWidth="1"/>
    <col min="45" max="45" width="5.28125" style="0" customWidth="1"/>
    <col min="46" max="47" width="6.28125" style="0" customWidth="1"/>
    <col min="48" max="48" width="5.140625" style="0" customWidth="1"/>
    <col min="49" max="50" width="5.57421875" style="0" customWidth="1"/>
    <col min="51" max="51" width="8.421875" style="0" customWidth="1"/>
    <col min="52" max="52" width="5.57421875" style="0" customWidth="1"/>
    <col min="53" max="53" width="4.57421875" style="0" customWidth="1"/>
    <col min="54" max="54" width="4.7109375" style="0" customWidth="1"/>
    <col min="55" max="55" width="4.8515625" style="0" customWidth="1"/>
    <col min="56" max="56" width="5.140625" style="0" customWidth="1"/>
    <col min="57" max="58" width="6.421875" style="0" customWidth="1"/>
    <col min="59" max="59" width="6.140625" style="0" customWidth="1"/>
    <col min="60" max="60" width="6.57421875" style="0" customWidth="1"/>
    <col min="61" max="61" width="6.421875" style="0" customWidth="1"/>
  </cols>
  <sheetData>
    <row r="1" spans="1:61" ht="78">
      <c r="A1" s="199" t="s">
        <v>0</v>
      </c>
      <c r="B1" s="199" t="s">
        <v>1</v>
      </c>
      <c r="C1" s="200" t="s">
        <v>2</v>
      </c>
      <c r="D1" s="201" t="s">
        <v>3</v>
      </c>
      <c r="E1" s="4" t="s">
        <v>100</v>
      </c>
      <c r="F1" s="202" t="s">
        <v>4</v>
      </c>
      <c r="G1" s="202"/>
      <c r="H1" s="202"/>
      <c r="I1" s="5" t="s">
        <v>100</v>
      </c>
      <c r="J1" s="202" t="s">
        <v>5</v>
      </c>
      <c r="K1" s="202"/>
      <c r="L1" s="202"/>
      <c r="M1" s="6" t="s">
        <v>100</v>
      </c>
      <c r="N1" s="191" t="s">
        <v>6</v>
      </c>
      <c r="O1" s="191"/>
      <c r="P1" s="191"/>
      <c r="Q1" s="6" t="s">
        <v>100</v>
      </c>
      <c r="R1" s="191" t="s">
        <v>7</v>
      </c>
      <c r="S1" s="191"/>
      <c r="T1" s="191"/>
      <c r="U1" s="6" t="s">
        <v>100</v>
      </c>
      <c r="V1" s="6"/>
      <c r="W1" s="6" t="s">
        <v>84</v>
      </c>
      <c r="X1" s="191" t="s">
        <v>8</v>
      </c>
      <c r="Y1" s="191"/>
      <c r="Z1" s="191"/>
      <c r="AA1" s="191"/>
      <c r="AB1" s="6" t="s">
        <v>100</v>
      </c>
      <c r="AC1" s="191" t="s">
        <v>9</v>
      </c>
      <c r="AD1" s="192"/>
      <c r="AE1" s="192"/>
      <c r="AF1" s="6" t="s">
        <v>100</v>
      </c>
      <c r="AG1" s="191" t="s">
        <v>10</v>
      </c>
      <c r="AH1" s="191"/>
      <c r="AI1" s="191"/>
      <c r="AJ1" s="97" t="s">
        <v>100</v>
      </c>
      <c r="AK1" s="191" t="s">
        <v>11</v>
      </c>
      <c r="AL1" s="191"/>
      <c r="AM1" s="191"/>
      <c r="AN1" s="191"/>
      <c r="AO1" s="6" t="s">
        <v>100</v>
      </c>
      <c r="AP1" s="191" t="s">
        <v>12</v>
      </c>
      <c r="AQ1" s="191"/>
      <c r="AR1" s="191"/>
      <c r="AS1" s="6" t="s">
        <v>100</v>
      </c>
      <c r="AT1" s="191" t="s">
        <v>13</v>
      </c>
      <c r="AU1" s="191"/>
      <c r="AV1" s="191"/>
      <c r="AW1" s="6" t="s">
        <v>100</v>
      </c>
      <c r="AX1" s="6"/>
      <c r="AY1" s="6" t="s">
        <v>96</v>
      </c>
      <c r="AZ1" s="191" t="s">
        <v>14</v>
      </c>
      <c r="BA1" s="191"/>
      <c r="BB1" s="191"/>
      <c r="BC1" s="191"/>
      <c r="BD1" s="6" t="s">
        <v>57</v>
      </c>
      <c r="BE1" s="191" t="s">
        <v>15</v>
      </c>
      <c r="BF1" s="191"/>
      <c r="BG1" s="191"/>
      <c r="BH1" s="6"/>
      <c r="BI1" s="199" t="s">
        <v>16</v>
      </c>
    </row>
    <row r="2" spans="1:61" ht="15">
      <c r="A2" s="199"/>
      <c r="B2" s="199"/>
      <c r="C2" s="200"/>
      <c r="D2" s="201"/>
      <c r="E2" s="197" t="s">
        <v>17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9"/>
    </row>
    <row r="3" spans="1:61" ht="14.25">
      <c r="A3" s="199"/>
      <c r="B3" s="199"/>
      <c r="C3" s="200"/>
      <c r="D3" s="201"/>
      <c r="E3" s="7">
        <v>1</v>
      </c>
      <c r="F3" s="7">
        <v>8</v>
      </c>
      <c r="G3" s="7">
        <v>15</v>
      </c>
      <c r="H3" s="7">
        <v>22</v>
      </c>
      <c r="I3" s="7">
        <v>29</v>
      </c>
      <c r="J3" s="8">
        <v>6</v>
      </c>
      <c r="K3" s="9">
        <v>13</v>
      </c>
      <c r="L3" s="9">
        <v>20</v>
      </c>
      <c r="M3" s="9">
        <v>27</v>
      </c>
      <c r="N3" s="9">
        <v>3</v>
      </c>
      <c r="O3" s="9">
        <v>10</v>
      </c>
      <c r="P3" s="9">
        <v>17</v>
      </c>
      <c r="Q3" s="9">
        <v>24</v>
      </c>
      <c r="R3" s="9">
        <v>1</v>
      </c>
      <c r="S3" s="9">
        <v>8</v>
      </c>
      <c r="T3" s="9">
        <v>15</v>
      </c>
      <c r="U3" s="9">
        <v>22</v>
      </c>
      <c r="V3" s="9"/>
      <c r="W3" s="9"/>
      <c r="X3" s="9">
        <v>29</v>
      </c>
      <c r="Y3" s="9">
        <v>5</v>
      </c>
      <c r="Z3" s="9">
        <v>12</v>
      </c>
      <c r="AA3" s="9">
        <v>19</v>
      </c>
      <c r="AB3" s="9">
        <v>26</v>
      </c>
      <c r="AC3" s="9">
        <v>2</v>
      </c>
      <c r="AD3" s="9">
        <v>9</v>
      </c>
      <c r="AE3" s="9">
        <v>16</v>
      </c>
      <c r="AF3" s="9">
        <v>23</v>
      </c>
      <c r="AG3" s="9">
        <v>2</v>
      </c>
      <c r="AH3" s="9">
        <v>9</v>
      </c>
      <c r="AI3" s="9">
        <v>16</v>
      </c>
      <c r="AJ3" s="9">
        <v>23</v>
      </c>
      <c r="AK3" s="9">
        <v>30</v>
      </c>
      <c r="AL3" s="9">
        <v>6</v>
      </c>
      <c r="AM3" s="9">
        <v>13</v>
      </c>
      <c r="AN3" s="9">
        <v>20</v>
      </c>
      <c r="AO3" s="9">
        <v>27</v>
      </c>
      <c r="AP3" s="9">
        <v>4</v>
      </c>
      <c r="AQ3" s="9">
        <v>11</v>
      </c>
      <c r="AR3" s="9">
        <v>18</v>
      </c>
      <c r="AS3" s="9">
        <v>25</v>
      </c>
      <c r="AT3" s="9">
        <v>1</v>
      </c>
      <c r="AU3" s="9">
        <v>8</v>
      </c>
      <c r="AV3" s="9">
        <v>15</v>
      </c>
      <c r="AW3" s="9">
        <v>22</v>
      </c>
      <c r="AX3" s="9"/>
      <c r="AY3" s="9"/>
      <c r="AZ3" s="9">
        <v>29</v>
      </c>
      <c r="BA3" s="9"/>
      <c r="BB3" s="9"/>
      <c r="BC3" s="9"/>
      <c r="BD3" s="9"/>
      <c r="BE3" s="9"/>
      <c r="BF3" s="9"/>
      <c r="BG3" s="9"/>
      <c r="BH3" s="9"/>
      <c r="BI3" s="199"/>
    </row>
    <row r="4" spans="1:61" ht="15">
      <c r="A4" s="199"/>
      <c r="B4" s="199"/>
      <c r="C4" s="200"/>
      <c r="D4" s="201"/>
      <c r="E4" s="203" t="s">
        <v>18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199"/>
    </row>
    <row r="5" spans="1:61" ht="14.25">
      <c r="A5" s="199"/>
      <c r="B5" s="199"/>
      <c r="C5" s="200"/>
      <c r="D5" s="201"/>
      <c r="E5" s="7">
        <v>1</v>
      </c>
      <c r="F5" s="7">
        <v>2</v>
      </c>
      <c r="G5" s="7">
        <v>3</v>
      </c>
      <c r="H5" s="7">
        <v>4</v>
      </c>
      <c r="I5" s="48">
        <v>5</v>
      </c>
      <c r="J5" s="48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/>
      <c r="W5" s="62"/>
      <c r="X5" s="25">
        <v>18</v>
      </c>
      <c r="Y5" s="25">
        <v>19</v>
      </c>
      <c r="Z5" s="7">
        <v>20</v>
      </c>
      <c r="AA5" s="7">
        <v>21</v>
      </c>
      <c r="AB5" s="9">
        <v>22</v>
      </c>
      <c r="AC5" s="9">
        <v>23</v>
      </c>
      <c r="AD5" s="9">
        <v>24</v>
      </c>
      <c r="AE5" s="9">
        <v>25</v>
      </c>
      <c r="AF5" s="9">
        <v>26</v>
      </c>
      <c r="AG5" s="9">
        <v>27</v>
      </c>
      <c r="AH5" s="9">
        <v>28</v>
      </c>
      <c r="AI5" s="9">
        <v>29</v>
      </c>
      <c r="AJ5" s="9">
        <v>30</v>
      </c>
      <c r="AK5" s="67">
        <v>31</v>
      </c>
      <c r="AL5" s="67">
        <v>32</v>
      </c>
      <c r="AM5" s="67">
        <v>33</v>
      </c>
      <c r="AN5" s="67">
        <v>34</v>
      </c>
      <c r="AO5" s="67">
        <v>35</v>
      </c>
      <c r="AP5" s="67">
        <v>36</v>
      </c>
      <c r="AQ5" s="67">
        <v>37</v>
      </c>
      <c r="AR5" s="67">
        <v>38</v>
      </c>
      <c r="AS5" s="67">
        <v>39</v>
      </c>
      <c r="AT5" s="67">
        <v>40</v>
      </c>
      <c r="AU5" s="67">
        <v>41</v>
      </c>
      <c r="AV5" s="67">
        <v>42</v>
      </c>
      <c r="AW5" s="67">
        <v>43</v>
      </c>
      <c r="AX5" s="67"/>
      <c r="AY5" s="69"/>
      <c r="AZ5" s="44">
        <v>44</v>
      </c>
      <c r="BA5" s="44">
        <v>45</v>
      </c>
      <c r="BB5" s="44">
        <v>46</v>
      </c>
      <c r="BC5" s="44">
        <v>47</v>
      </c>
      <c r="BD5" s="44">
        <v>48</v>
      </c>
      <c r="BE5" s="44">
        <v>49</v>
      </c>
      <c r="BF5" s="44">
        <v>50</v>
      </c>
      <c r="BG5" s="44">
        <v>51</v>
      </c>
      <c r="BH5" s="44">
        <v>52</v>
      </c>
      <c r="BI5" s="199"/>
    </row>
    <row r="6" spans="1:61" ht="15.75" customHeight="1">
      <c r="A6" s="209" t="s">
        <v>55</v>
      </c>
      <c r="B6" s="191" t="s">
        <v>20</v>
      </c>
      <c r="C6" s="194" t="s">
        <v>21</v>
      </c>
      <c r="D6" s="10" t="s">
        <v>22</v>
      </c>
      <c r="E6" s="11">
        <v>36</v>
      </c>
      <c r="F6" s="11">
        <v>36</v>
      </c>
      <c r="G6" s="11">
        <v>36</v>
      </c>
      <c r="H6" s="11">
        <v>36</v>
      </c>
      <c r="I6" s="49">
        <v>36</v>
      </c>
      <c r="J6" s="49">
        <v>36</v>
      </c>
      <c r="K6" s="11">
        <v>36</v>
      </c>
      <c r="L6" s="11">
        <v>36</v>
      </c>
      <c r="M6" s="11">
        <v>36</v>
      </c>
      <c r="N6" s="11">
        <v>36</v>
      </c>
      <c r="O6" s="11">
        <v>36</v>
      </c>
      <c r="P6" s="11">
        <v>36</v>
      </c>
      <c r="Q6" s="11">
        <v>36</v>
      </c>
      <c r="R6" s="11">
        <v>36</v>
      </c>
      <c r="S6" s="11">
        <v>36</v>
      </c>
      <c r="T6" s="10">
        <v>36</v>
      </c>
      <c r="U6" s="21">
        <v>36</v>
      </c>
      <c r="V6" s="168"/>
      <c r="W6" s="101"/>
      <c r="X6" s="26">
        <v>0</v>
      </c>
      <c r="Y6" s="27">
        <v>0</v>
      </c>
      <c r="Z6" s="11">
        <v>36</v>
      </c>
      <c r="AA6" s="11">
        <v>36</v>
      </c>
      <c r="AB6" s="11">
        <v>36</v>
      </c>
      <c r="AC6" s="11">
        <v>36</v>
      </c>
      <c r="AD6" s="11">
        <v>36</v>
      </c>
      <c r="AE6" s="11">
        <v>36</v>
      </c>
      <c r="AF6" s="11">
        <v>36</v>
      </c>
      <c r="AG6" s="11">
        <v>36</v>
      </c>
      <c r="AH6" s="11">
        <v>36</v>
      </c>
      <c r="AI6" s="11">
        <v>36</v>
      </c>
      <c r="AJ6" s="11">
        <v>36</v>
      </c>
      <c r="AK6" s="49">
        <v>36</v>
      </c>
      <c r="AL6" s="49">
        <v>36</v>
      </c>
      <c r="AM6" s="49">
        <v>36</v>
      </c>
      <c r="AN6" s="49">
        <v>36</v>
      </c>
      <c r="AO6" s="49">
        <v>36</v>
      </c>
      <c r="AP6" s="49">
        <v>36</v>
      </c>
      <c r="AQ6" s="49">
        <v>36</v>
      </c>
      <c r="AR6" s="49">
        <v>36</v>
      </c>
      <c r="AS6" s="49">
        <v>36</v>
      </c>
      <c r="AT6" s="49">
        <v>36</v>
      </c>
      <c r="AU6" s="49">
        <v>36</v>
      </c>
      <c r="AV6" s="37">
        <v>36</v>
      </c>
      <c r="AW6" s="36">
        <v>36</v>
      </c>
      <c r="AX6" s="36"/>
      <c r="AY6" s="64"/>
      <c r="AZ6" s="29">
        <v>0</v>
      </c>
      <c r="BA6" s="29">
        <v>0</v>
      </c>
      <c r="BB6" s="29">
        <v>0</v>
      </c>
      <c r="BC6" s="29">
        <v>0</v>
      </c>
      <c r="BD6" s="29">
        <v>0</v>
      </c>
      <c r="BE6" s="29">
        <v>0</v>
      </c>
      <c r="BF6" s="29">
        <v>0</v>
      </c>
      <c r="BG6" s="29">
        <v>0</v>
      </c>
      <c r="BH6" s="29">
        <v>0</v>
      </c>
      <c r="BI6" s="10"/>
    </row>
    <row r="7" spans="1:61" ht="15">
      <c r="A7" s="210"/>
      <c r="B7" s="191"/>
      <c r="C7" s="194"/>
      <c r="D7" s="10" t="s">
        <v>23</v>
      </c>
      <c r="E7" s="11">
        <v>18</v>
      </c>
      <c r="F7" s="11">
        <v>18</v>
      </c>
      <c r="G7" s="11">
        <v>18</v>
      </c>
      <c r="H7" s="11">
        <v>18</v>
      </c>
      <c r="I7" s="49">
        <v>18</v>
      </c>
      <c r="J7" s="49">
        <v>18</v>
      </c>
      <c r="K7" s="11">
        <v>18</v>
      </c>
      <c r="L7" s="11">
        <v>18</v>
      </c>
      <c r="M7" s="11">
        <v>18</v>
      </c>
      <c r="N7" s="11">
        <v>18</v>
      </c>
      <c r="O7" s="11">
        <v>18</v>
      </c>
      <c r="P7" s="11">
        <v>18</v>
      </c>
      <c r="Q7" s="11">
        <v>18</v>
      </c>
      <c r="R7" s="11">
        <v>18</v>
      </c>
      <c r="S7" s="11">
        <v>18</v>
      </c>
      <c r="T7" s="10">
        <v>18</v>
      </c>
      <c r="U7" s="21">
        <v>18</v>
      </c>
      <c r="V7" s="168"/>
      <c r="W7" s="101"/>
      <c r="X7" s="26">
        <v>0</v>
      </c>
      <c r="Y7" s="27">
        <v>0</v>
      </c>
      <c r="Z7" s="11">
        <v>18</v>
      </c>
      <c r="AA7" s="11">
        <v>18</v>
      </c>
      <c r="AB7" s="11">
        <v>18</v>
      </c>
      <c r="AC7" s="11">
        <v>18</v>
      </c>
      <c r="AD7" s="11">
        <v>18</v>
      </c>
      <c r="AE7" s="11">
        <v>18</v>
      </c>
      <c r="AF7" s="11">
        <v>18</v>
      </c>
      <c r="AG7" s="11">
        <v>18</v>
      </c>
      <c r="AH7" s="11">
        <v>18</v>
      </c>
      <c r="AI7" s="11">
        <v>18</v>
      </c>
      <c r="AJ7" s="11">
        <v>18</v>
      </c>
      <c r="AK7" s="49">
        <v>18</v>
      </c>
      <c r="AL7" s="49">
        <v>18</v>
      </c>
      <c r="AM7" s="49">
        <v>18</v>
      </c>
      <c r="AN7" s="49">
        <v>18</v>
      </c>
      <c r="AO7" s="49">
        <v>18</v>
      </c>
      <c r="AP7" s="49">
        <v>18</v>
      </c>
      <c r="AQ7" s="49">
        <v>18</v>
      </c>
      <c r="AR7" s="49">
        <v>18</v>
      </c>
      <c r="AS7" s="49">
        <v>18</v>
      </c>
      <c r="AT7" s="49">
        <v>18</v>
      </c>
      <c r="AU7" s="49">
        <v>18</v>
      </c>
      <c r="AV7" s="37">
        <v>18</v>
      </c>
      <c r="AW7" s="36">
        <v>18</v>
      </c>
      <c r="AX7" s="36"/>
      <c r="AY7" s="64"/>
      <c r="AZ7" s="29">
        <v>0</v>
      </c>
      <c r="BA7" s="29">
        <v>0</v>
      </c>
      <c r="BB7" s="29">
        <v>0</v>
      </c>
      <c r="BC7" s="29">
        <v>0</v>
      </c>
      <c r="BD7" s="29">
        <v>0</v>
      </c>
      <c r="BE7" s="29">
        <v>0</v>
      </c>
      <c r="BF7" s="29">
        <v>0</v>
      </c>
      <c r="BG7" s="29">
        <v>0</v>
      </c>
      <c r="BH7" s="29">
        <v>0</v>
      </c>
      <c r="BI7" s="10"/>
    </row>
    <row r="8" spans="1:61" ht="15">
      <c r="A8" s="210"/>
      <c r="B8" s="204" t="s">
        <v>24</v>
      </c>
      <c r="C8" s="193" t="s">
        <v>25</v>
      </c>
      <c r="D8" s="10" t="s">
        <v>22</v>
      </c>
      <c r="E8" s="14">
        <v>4</v>
      </c>
      <c r="F8" s="14">
        <v>4</v>
      </c>
      <c r="G8" s="14">
        <v>4</v>
      </c>
      <c r="H8" s="14">
        <v>4</v>
      </c>
      <c r="I8" s="50">
        <v>4</v>
      </c>
      <c r="J8" s="50">
        <v>2</v>
      </c>
      <c r="K8" s="14">
        <v>2</v>
      </c>
      <c r="L8" s="14">
        <v>2</v>
      </c>
      <c r="M8" s="14">
        <v>2</v>
      </c>
      <c r="N8" s="14">
        <v>2</v>
      </c>
      <c r="O8" s="14">
        <v>2</v>
      </c>
      <c r="P8" s="14">
        <v>2</v>
      </c>
      <c r="Q8" s="14">
        <v>2</v>
      </c>
      <c r="R8" s="14">
        <v>2</v>
      </c>
      <c r="S8" s="14">
        <v>4</v>
      </c>
      <c r="T8" s="11">
        <v>4</v>
      </c>
      <c r="U8" s="133" t="s">
        <v>109</v>
      </c>
      <c r="V8" s="133"/>
      <c r="W8" s="101">
        <f aca="true" t="shared" si="0" ref="W8:W25">SUM(E8:U8)</f>
        <v>46</v>
      </c>
      <c r="X8" s="26"/>
      <c r="Y8" s="26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114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7"/>
      <c r="AW8" s="36"/>
      <c r="AX8" s="36"/>
      <c r="AY8" s="104">
        <f aca="true" t="shared" si="1" ref="AY8:AY15">SUM(Z8:AW8)</f>
        <v>0</v>
      </c>
      <c r="AZ8" s="29"/>
      <c r="BA8" s="29"/>
      <c r="BB8" s="29"/>
      <c r="BC8" s="29"/>
      <c r="BD8" s="29"/>
      <c r="BE8" s="29"/>
      <c r="BF8" s="29"/>
      <c r="BG8" s="29"/>
      <c r="BH8" s="29"/>
      <c r="BI8" s="21">
        <f>SUM(AY8+W8)</f>
        <v>46</v>
      </c>
    </row>
    <row r="9" spans="1:61" ht="15">
      <c r="A9" s="210"/>
      <c r="B9" s="204"/>
      <c r="C9" s="193"/>
      <c r="D9" s="10" t="s">
        <v>23</v>
      </c>
      <c r="E9" s="79">
        <v>2</v>
      </c>
      <c r="F9" s="79">
        <v>2</v>
      </c>
      <c r="G9" s="79">
        <v>2</v>
      </c>
      <c r="H9" s="79">
        <v>2</v>
      </c>
      <c r="I9" s="83">
        <v>2</v>
      </c>
      <c r="J9" s="83">
        <v>1</v>
      </c>
      <c r="K9" s="79">
        <v>1</v>
      </c>
      <c r="L9" s="79">
        <v>1</v>
      </c>
      <c r="M9" s="79">
        <v>1</v>
      </c>
      <c r="N9" s="79">
        <v>1</v>
      </c>
      <c r="O9" s="79">
        <v>1</v>
      </c>
      <c r="P9" s="79">
        <v>1</v>
      </c>
      <c r="Q9" s="79">
        <v>1</v>
      </c>
      <c r="R9" s="79">
        <v>1</v>
      </c>
      <c r="S9" s="79">
        <v>2</v>
      </c>
      <c r="T9" s="79">
        <v>2</v>
      </c>
      <c r="U9" s="82">
        <v>0</v>
      </c>
      <c r="V9" s="82"/>
      <c r="W9" s="101">
        <f t="shared" si="0"/>
        <v>23</v>
      </c>
      <c r="X9" s="26"/>
      <c r="Y9" s="27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0"/>
      <c r="AW9" s="81"/>
      <c r="AX9" s="81"/>
      <c r="AY9" s="104">
        <f t="shared" si="1"/>
        <v>0</v>
      </c>
      <c r="AZ9" s="29"/>
      <c r="BA9" s="29"/>
      <c r="BB9" s="29"/>
      <c r="BC9" s="29"/>
      <c r="BD9" s="29"/>
      <c r="BE9" s="29"/>
      <c r="BF9" s="29"/>
      <c r="BG9" s="29"/>
      <c r="BH9" s="29"/>
      <c r="BI9" s="179">
        <f aca="true" t="shared" si="2" ref="BI9:BI52">SUM(AY9+W9)</f>
        <v>23</v>
      </c>
    </row>
    <row r="10" spans="1:61" ht="15">
      <c r="A10" s="210"/>
      <c r="B10" s="193" t="s">
        <v>49</v>
      </c>
      <c r="C10" s="193" t="s">
        <v>26</v>
      </c>
      <c r="D10" s="10" t="s">
        <v>29</v>
      </c>
      <c r="E10" s="14">
        <v>2</v>
      </c>
      <c r="F10" s="14">
        <v>2</v>
      </c>
      <c r="G10" s="14">
        <v>2</v>
      </c>
      <c r="H10" s="14">
        <v>2</v>
      </c>
      <c r="I10" s="50">
        <v>4</v>
      </c>
      <c r="J10" s="50">
        <v>2</v>
      </c>
      <c r="K10" s="14">
        <v>4</v>
      </c>
      <c r="L10" s="14">
        <v>2</v>
      </c>
      <c r="M10" s="14">
        <v>4</v>
      </c>
      <c r="N10" s="14">
        <v>4</v>
      </c>
      <c r="O10" s="14">
        <v>4</v>
      </c>
      <c r="P10" s="14">
        <v>4</v>
      </c>
      <c r="Q10" s="14">
        <v>2</v>
      </c>
      <c r="R10" s="14">
        <v>2</v>
      </c>
      <c r="S10" s="14">
        <v>2</v>
      </c>
      <c r="T10" s="11">
        <v>2</v>
      </c>
      <c r="U10" s="21">
        <v>0</v>
      </c>
      <c r="V10" s="168"/>
      <c r="W10" s="101">
        <f t="shared" si="0"/>
        <v>44</v>
      </c>
      <c r="X10" s="26"/>
      <c r="Y10" s="26"/>
      <c r="Z10" s="21">
        <v>2</v>
      </c>
      <c r="AA10" s="21">
        <v>2</v>
      </c>
      <c r="AB10" s="21">
        <v>2</v>
      </c>
      <c r="AC10" s="21">
        <v>2</v>
      </c>
      <c r="AD10" s="21">
        <v>2</v>
      </c>
      <c r="AE10" s="21">
        <v>2</v>
      </c>
      <c r="AF10" s="21">
        <v>2</v>
      </c>
      <c r="AG10" s="21">
        <v>2</v>
      </c>
      <c r="AH10" s="21">
        <v>2</v>
      </c>
      <c r="AI10" s="21">
        <v>2</v>
      </c>
      <c r="AJ10" s="21">
        <v>2</v>
      </c>
      <c r="AK10" s="35">
        <v>2</v>
      </c>
      <c r="AL10" s="35">
        <v>2</v>
      </c>
      <c r="AM10" s="35">
        <v>2</v>
      </c>
      <c r="AN10" s="35">
        <v>4</v>
      </c>
      <c r="AO10" s="35">
        <v>4</v>
      </c>
      <c r="AP10" s="35"/>
      <c r="AQ10" s="35">
        <v>4</v>
      </c>
      <c r="AR10" s="35">
        <v>2</v>
      </c>
      <c r="AS10" s="35">
        <v>2</v>
      </c>
      <c r="AT10" s="35"/>
      <c r="AU10" s="35"/>
      <c r="AV10" s="37"/>
      <c r="AW10" s="36"/>
      <c r="AX10" s="36" t="s">
        <v>124</v>
      </c>
      <c r="AY10" s="104">
        <f t="shared" si="1"/>
        <v>44</v>
      </c>
      <c r="AZ10" s="29"/>
      <c r="BA10" s="29"/>
      <c r="BB10" s="29"/>
      <c r="BC10" s="29"/>
      <c r="BD10" s="29"/>
      <c r="BE10" s="29"/>
      <c r="BF10" s="29"/>
      <c r="BG10" s="29"/>
      <c r="BH10" s="29"/>
      <c r="BI10" s="179">
        <f t="shared" si="2"/>
        <v>88</v>
      </c>
    </row>
    <row r="11" spans="1:61" ht="15">
      <c r="A11" s="210"/>
      <c r="B11" s="193"/>
      <c r="C11" s="193"/>
      <c r="D11" s="10" t="s">
        <v>23</v>
      </c>
      <c r="E11" s="79">
        <v>1</v>
      </c>
      <c r="F11" s="79">
        <v>1</v>
      </c>
      <c r="G11" s="79">
        <v>1</v>
      </c>
      <c r="H11" s="79">
        <v>1</v>
      </c>
      <c r="I11" s="83">
        <v>2</v>
      </c>
      <c r="J11" s="83">
        <v>1</v>
      </c>
      <c r="K11" s="79">
        <v>2</v>
      </c>
      <c r="L11" s="79">
        <v>1</v>
      </c>
      <c r="M11" s="79">
        <v>2</v>
      </c>
      <c r="N11" s="79">
        <v>2</v>
      </c>
      <c r="O11" s="79">
        <v>2</v>
      </c>
      <c r="P11" s="79">
        <v>2</v>
      </c>
      <c r="Q11" s="79">
        <v>1</v>
      </c>
      <c r="R11" s="79">
        <v>1</v>
      </c>
      <c r="S11" s="79">
        <v>1</v>
      </c>
      <c r="T11" s="79">
        <v>1</v>
      </c>
      <c r="U11" s="82">
        <v>0</v>
      </c>
      <c r="V11" s="82"/>
      <c r="W11" s="101">
        <f t="shared" si="0"/>
        <v>22</v>
      </c>
      <c r="X11" s="26"/>
      <c r="Y11" s="27"/>
      <c r="Z11" s="79">
        <v>1</v>
      </c>
      <c r="AA11" s="79">
        <v>1</v>
      </c>
      <c r="AB11" s="79">
        <v>2</v>
      </c>
      <c r="AC11" s="79">
        <v>1</v>
      </c>
      <c r="AD11" s="79">
        <v>1</v>
      </c>
      <c r="AE11" s="79">
        <v>1</v>
      </c>
      <c r="AF11" s="79">
        <v>1</v>
      </c>
      <c r="AG11" s="79">
        <v>1</v>
      </c>
      <c r="AH11" s="79">
        <v>1</v>
      </c>
      <c r="AI11" s="79">
        <v>1</v>
      </c>
      <c r="AJ11" s="79">
        <v>1</v>
      </c>
      <c r="AK11" s="83">
        <v>1</v>
      </c>
      <c r="AL11" s="83">
        <v>1</v>
      </c>
      <c r="AM11" s="83">
        <v>1</v>
      </c>
      <c r="AN11" s="83">
        <v>2</v>
      </c>
      <c r="AO11" s="83">
        <v>2</v>
      </c>
      <c r="AP11" s="83"/>
      <c r="AQ11" s="83">
        <v>1</v>
      </c>
      <c r="AR11" s="83">
        <v>1</v>
      </c>
      <c r="AS11" s="83">
        <v>1</v>
      </c>
      <c r="AT11" s="83"/>
      <c r="AU11" s="83"/>
      <c r="AV11" s="80"/>
      <c r="AW11" s="81"/>
      <c r="AX11" s="81"/>
      <c r="AY11" s="104">
        <f t="shared" si="1"/>
        <v>22</v>
      </c>
      <c r="AZ11" s="29"/>
      <c r="BA11" s="29"/>
      <c r="BB11" s="29"/>
      <c r="BC11" s="29"/>
      <c r="BD11" s="29"/>
      <c r="BE11" s="29"/>
      <c r="BF11" s="29"/>
      <c r="BG11" s="29"/>
      <c r="BH11" s="29"/>
      <c r="BI11" s="179">
        <f t="shared" si="2"/>
        <v>44</v>
      </c>
    </row>
    <row r="12" spans="1:61" ht="15">
      <c r="A12" s="210"/>
      <c r="B12" s="204" t="s">
        <v>27</v>
      </c>
      <c r="C12" s="193" t="s">
        <v>28</v>
      </c>
      <c r="D12" s="10" t="s">
        <v>29</v>
      </c>
      <c r="E12" s="14">
        <v>2</v>
      </c>
      <c r="F12" s="14">
        <v>2</v>
      </c>
      <c r="G12" s="14"/>
      <c r="H12" s="14">
        <v>2</v>
      </c>
      <c r="I12" s="50">
        <v>2</v>
      </c>
      <c r="J12" s="50">
        <v>4</v>
      </c>
      <c r="K12" s="14">
        <v>2</v>
      </c>
      <c r="L12" s="14">
        <v>2</v>
      </c>
      <c r="M12" s="14">
        <v>2</v>
      </c>
      <c r="N12" s="14">
        <v>4</v>
      </c>
      <c r="O12" s="14">
        <v>2</v>
      </c>
      <c r="P12" s="14">
        <v>2</v>
      </c>
      <c r="Q12" s="14">
        <v>2</v>
      </c>
      <c r="R12" s="14">
        <v>2</v>
      </c>
      <c r="S12" s="14">
        <v>2</v>
      </c>
      <c r="T12" s="11">
        <v>2</v>
      </c>
      <c r="U12" s="21">
        <v>0</v>
      </c>
      <c r="V12" s="168"/>
      <c r="W12" s="101">
        <f t="shared" si="0"/>
        <v>34</v>
      </c>
      <c r="X12" s="26"/>
      <c r="Y12" s="26"/>
      <c r="Z12" s="21">
        <v>4</v>
      </c>
      <c r="AA12" s="21">
        <v>4</v>
      </c>
      <c r="AB12" s="21">
        <v>2</v>
      </c>
      <c r="AC12" s="21">
        <v>4</v>
      </c>
      <c r="AD12" s="21">
        <v>4</v>
      </c>
      <c r="AE12" s="21">
        <v>2</v>
      </c>
      <c r="AF12" s="21">
        <v>4</v>
      </c>
      <c r="AG12" s="21">
        <v>2</v>
      </c>
      <c r="AH12" s="21">
        <v>4</v>
      </c>
      <c r="AI12" s="21">
        <v>4</v>
      </c>
      <c r="AJ12" s="21">
        <v>4</v>
      </c>
      <c r="AK12" s="35">
        <v>4</v>
      </c>
      <c r="AL12" s="35">
        <v>4</v>
      </c>
      <c r="AM12" s="35">
        <v>4</v>
      </c>
      <c r="AN12" s="35">
        <v>4</v>
      </c>
      <c r="AO12" s="35">
        <v>5</v>
      </c>
      <c r="AP12" s="35"/>
      <c r="AQ12" s="35">
        <v>4</v>
      </c>
      <c r="AR12" s="35">
        <v>2</v>
      </c>
      <c r="AS12" s="35">
        <v>4</v>
      </c>
      <c r="AT12" s="35"/>
      <c r="AU12" s="35"/>
      <c r="AV12" s="37"/>
      <c r="AW12" s="36"/>
      <c r="AX12" s="36" t="s">
        <v>124</v>
      </c>
      <c r="AY12" s="104">
        <f t="shared" si="1"/>
        <v>69</v>
      </c>
      <c r="AZ12" s="29"/>
      <c r="BA12" s="29"/>
      <c r="BB12" s="29"/>
      <c r="BC12" s="29"/>
      <c r="BD12" s="29"/>
      <c r="BE12" s="29"/>
      <c r="BF12" s="29"/>
      <c r="BG12" s="29"/>
      <c r="BH12" s="29"/>
      <c r="BI12" s="179">
        <f t="shared" si="2"/>
        <v>103</v>
      </c>
    </row>
    <row r="13" spans="1:61" ht="15">
      <c r="A13" s="210"/>
      <c r="B13" s="204"/>
      <c r="C13" s="193"/>
      <c r="D13" s="10" t="s">
        <v>23</v>
      </c>
      <c r="E13" s="79">
        <v>1</v>
      </c>
      <c r="F13" s="79">
        <v>1</v>
      </c>
      <c r="G13" s="79"/>
      <c r="H13" s="79">
        <v>1</v>
      </c>
      <c r="I13" s="83">
        <v>1</v>
      </c>
      <c r="J13" s="83">
        <v>2</v>
      </c>
      <c r="K13" s="79">
        <v>1</v>
      </c>
      <c r="L13" s="79">
        <v>1</v>
      </c>
      <c r="M13" s="79">
        <v>1</v>
      </c>
      <c r="N13" s="79">
        <v>2</v>
      </c>
      <c r="O13" s="79">
        <v>1</v>
      </c>
      <c r="P13" s="79">
        <v>1</v>
      </c>
      <c r="Q13" s="79">
        <v>1</v>
      </c>
      <c r="R13" s="79">
        <v>1</v>
      </c>
      <c r="S13" s="79">
        <v>1</v>
      </c>
      <c r="T13" s="79">
        <v>1</v>
      </c>
      <c r="U13" s="82">
        <v>0</v>
      </c>
      <c r="V13" s="82"/>
      <c r="W13" s="101">
        <f t="shared" si="0"/>
        <v>17</v>
      </c>
      <c r="X13" s="26"/>
      <c r="Y13" s="27"/>
      <c r="Z13" s="79">
        <v>2</v>
      </c>
      <c r="AA13" s="79">
        <v>2</v>
      </c>
      <c r="AB13" s="79">
        <v>1</v>
      </c>
      <c r="AC13" s="79">
        <v>2</v>
      </c>
      <c r="AD13" s="79">
        <v>2</v>
      </c>
      <c r="AE13" s="79">
        <v>1</v>
      </c>
      <c r="AF13" s="79">
        <v>2</v>
      </c>
      <c r="AG13" s="79">
        <v>1</v>
      </c>
      <c r="AH13" s="79">
        <v>2</v>
      </c>
      <c r="AI13" s="79">
        <v>2</v>
      </c>
      <c r="AJ13" s="79">
        <v>2</v>
      </c>
      <c r="AK13" s="83">
        <v>2</v>
      </c>
      <c r="AL13" s="83">
        <v>2</v>
      </c>
      <c r="AM13" s="83">
        <v>2</v>
      </c>
      <c r="AN13" s="83">
        <v>2</v>
      </c>
      <c r="AO13" s="83">
        <v>2</v>
      </c>
      <c r="AP13" s="83"/>
      <c r="AQ13" s="83">
        <v>2</v>
      </c>
      <c r="AR13" s="83">
        <v>1</v>
      </c>
      <c r="AS13" s="83">
        <v>2</v>
      </c>
      <c r="AT13" s="83"/>
      <c r="AU13" s="83"/>
      <c r="AV13" s="80"/>
      <c r="AW13" s="81"/>
      <c r="AX13" s="81"/>
      <c r="AY13" s="104">
        <f t="shared" si="1"/>
        <v>34</v>
      </c>
      <c r="AZ13" s="29"/>
      <c r="BA13" s="29"/>
      <c r="BB13" s="29"/>
      <c r="BC13" s="29"/>
      <c r="BD13" s="29"/>
      <c r="BE13" s="29"/>
      <c r="BF13" s="29"/>
      <c r="BG13" s="29"/>
      <c r="BH13" s="29"/>
      <c r="BI13" s="179">
        <f t="shared" si="2"/>
        <v>51</v>
      </c>
    </row>
    <row r="14" spans="1:61" ht="15">
      <c r="A14" s="210"/>
      <c r="B14" s="193" t="s">
        <v>30</v>
      </c>
      <c r="C14" s="193" t="s">
        <v>31</v>
      </c>
      <c r="D14" s="10" t="s">
        <v>29</v>
      </c>
      <c r="E14" s="14">
        <v>2</v>
      </c>
      <c r="F14" s="14">
        <v>2</v>
      </c>
      <c r="G14" s="14">
        <v>2</v>
      </c>
      <c r="H14" s="14">
        <v>2</v>
      </c>
      <c r="I14" s="50">
        <v>2</v>
      </c>
      <c r="J14" s="50">
        <v>2</v>
      </c>
      <c r="K14" s="14">
        <v>2</v>
      </c>
      <c r="L14" s="14">
        <v>2</v>
      </c>
      <c r="M14" s="14">
        <v>2</v>
      </c>
      <c r="N14" s="14">
        <v>2</v>
      </c>
      <c r="O14" s="14">
        <v>2</v>
      </c>
      <c r="P14" s="14">
        <v>2</v>
      </c>
      <c r="Q14" s="14">
        <v>2</v>
      </c>
      <c r="R14" s="14">
        <v>2</v>
      </c>
      <c r="S14" s="14">
        <v>2</v>
      </c>
      <c r="T14" s="11">
        <v>2</v>
      </c>
      <c r="U14" s="21">
        <v>6</v>
      </c>
      <c r="V14" s="168"/>
      <c r="W14" s="101">
        <f t="shared" si="0"/>
        <v>38</v>
      </c>
      <c r="X14" s="26"/>
      <c r="Y14" s="26"/>
      <c r="Z14" s="21">
        <v>2</v>
      </c>
      <c r="AA14" s="21">
        <v>2</v>
      </c>
      <c r="AB14" s="21">
        <v>2</v>
      </c>
      <c r="AC14" s="21">
        <v>2</v>
      </c>
      <c r="AD14" s="21">
        <v>2</v>
      </c>
      <c r="AE14" s="21">
        <v>4</v>
      </c>
      <c r="AF14" s="21">
        <v>4</v>
      </c>
      <c r="AG14" s="21">
        <v>4</v>
      </c>
      <c r="AH14" s="21">
        <v>4</v>
      </c>
      <c r="AI14" s="21">
        <v>4</v>
      </c>
      <c r="AJ14" s="21">
        <v>4</v>
      </c>
      <c r="AK14" s="35">
        <v>4</v>
      </c>
      <c r="AL14" s="35">
        <v>4</v>
      </c>
      <c r="AM14" s="35">
        <v>4</v>
      </c>
      <c r="AN14" s="35">
        <v>4</v>
      </c>
      <c r="AO14" s="35">
        <v>4</v>
      </c>
      <c r="AP14" s="35"/>
      <c r="AQ14" s="35">
        <v>2</v>
      </c>
      <c r="AR14" s="35">
        <v>4</v>
      </c>
      <c r="AS14" s="35">
        <v>4</v>
      </c>
      <c r="AT14" s="35">
        <v>2</v>
      </c>
      <c r="AU14" s="35"/>
      <c r="AV14" s="37"/>
      <c r="AW14" s="36"/>
      <c r="AX14" s="36" t="s">
        <v>124</v>
      </c>
      <c r="AY14" s="104">
        <f t="shared" si="1"/>
        <v>66</v>
      </c>
      <c r="AZ14" s="29"/>
      <c r="BA14" s="29"/>
      <c r="BB14" s="29"/>
      <c r="BC14" s="29"/>
      <c r="BD14" s="29"/>
      <c r="BE14" s="29"/>
      <c r="BF14" s="29"/>
      <c r="BG14" s="29"/>
      <c r="BH14" s="29"/>
      <c r="BI14" s="179">
        <f t="shared" si="2"/>
        <v>104</v>
      </c>
    </row>
    <row r="15" spans="1:61" ht="15">
      <c r="A15" s="210"/>
      <c r="B15" s="193"/>
      <c r="C15" s="193"/>
      <c r="D15" s="10" t="s">
        <v>23</v>
      </c>
      <c r="E15" s="79">
        <v>1</v>
      </c>
      <c r="F15" s="79">
        <v>1</v>
      </c>
      <c r="G15" s="79">
        <v>1</v>
      </c>
      <c r="H15" s="79">
        <v>1</v>
      </c>
      <c r="I15" s="83">
        <v>1</v>
      </c>
      <c r="J15" s="83">
        <v>1</v>
      </c>
      <c r="K15" s="79">
        <v>1</v>
      </c>
      <c r="L15" s="79">
        <v>1</v>
      </c>
      <c r="M15" s="79">
        <v>1</v>
      </c>
      <c r="N15" s="79">
        <v>1</v>
      </c>
      <c r="O15" s="79">
        <v>2</v>
      </c>
      <c r="P15" s="79">
        <v>1</v>
      </c>
      <c r="Q15" s="79">
        <v>1</v>
      </c>
      <c r="R15" s="79">
        <v>1</v>
      </c>
      <c r="S15" s="79">
        <v>1</v>
      </c>
      <c r="T15" s="79">
        <v>1</v>
      </c>
      <c r="U15" s="82">
        <v>3</v>
      </c>
      <c r="V15" s="82"/>
      <c r="W15" s="101">
        <f t="shared" si="0"/>
        <v>20</v>
      </c>
      <c r="X15" s="26"/>
      <c r="Y15" s="27"/>
      <c r="Z15" s="79">
        <v>1</v>
      </c>
      <c r="AA15" s="79">
        <v>1</v>
      </c>
      <c r="AB15" s="79">
        <v>1</v>
      </c>
      <c r="AC15" s="79">
        <v>1</v>
      </c>
      <c r="AD15" s="79">
        <v>1</v>
      </c>
      <c r="AE15" s="79">
        <v>2</v>
      </c>
      <c r="AF15" s="79">
        <v>2</v>
      </c>
      <c r="AG15" s="79">
        <v>2</v>
      </c>
      <c r="AH15" s="79">
        <v>2</v>
      </c>
      <c r="AI15" s="79">
        <v>2</v>
      </c>
      <c r="AJ15" s="79">
        <v>2</v>
      </c>
      <c r="AK15" s="83">
        <v>2</v>
      </c>
      <c r="AL15" s="83">
        <v>2</v>
      </c>
      <c r="AM15" s="83">
        <v>2</v>
      </c>
      <c r="AN15" s="83">
        <v>2</v>
      </c>
      <c r="AO15" s="83">
        <v>2</v>
      </c>
      <c r="AP15" s="83"/>
      <c r="AQ15" s="83">
        <v>1</v>
      </c>
      <c r="AR15" s="83">
        <v>2</v>
      </c>
      <c r="AS15" s="83">
        <v>2</v>
      </c>
      <c r="AT15" s="83">
        <v>1</v>
      </c>
      <c r="AU15" s="83"/>
      <c r="AV15" s="80"/>
      <c r="AW15" s="81"/>
      <c r="AX15" s="81"/>
      <c r="AY15" s="104">
        <f t="shared" si="1"/>
        <v>33</v>
      </c>
      <c r="AZ15" s="29"/>
      <c r="BA15" s="29"/>
      <c r="BB15" s="29"/>
      <c r="BC15" s="29"/>
      <c r="BD15" s="29"/>
      <c r="BE15" s="29"/>
      <c r="BF15" s="29"/>
      <c r="BG15" s="29"/>
      <c r="BH15" s="29"/>
      <c r="BI15" s="179">
        <f t="shared" si="2"/>
        <v>53</v>
      </c>
    </row>
    <row r="16" spans="1:61" ht="15">
      <c r="A16" s="210"/>
      <c r="B16" s="180" t="s">
        <v>102</v>
      </c>
      <c r="C16" s="182" t="s">
        <v>123</v>
      </c>
      <c r="D16" s="10" t="s">
        <v>29</v>
      </c>
      <c r="E16" s="100">
        <v>4</v>
      </c>
      <c r="F16" s="100">
        <v>4</v>
      </c>
      <c r="G16" s="100">
        <v>4</v>
      </c>
      <c r="H16" s="100">
        <v>4</v>
      </c>
      <c r="I16" s="107">
        <v>4</v>
      </c>
      <c r="J16" s="107">
        <v>4</v>
      </c>
      <c r="K16" s="100">
        <v>4</v>
      </c>
      <c r="L16" s="100">
        <v>4</v>
      </c>
      <c r="M16" s="100">
        <v>4</v>
      </c>
      <c r="N16" s="100">
        <v>2</v>
      </c>
      <c r="O16" s="100">
        <v>2</v>
      </c>
      <c r="P16" s="100">
        <v>2</v>
      </c>
      <c r="Q16" s="100">
        <v>2</v>
      </c>
      <c r="R16" s="100">
        <v>2</v>
      </c>
      <c r="S16" s="100">
        <v>2</v>
      </c>
      <c r="T16" s="100">
        <v>2</v>
      </c>
      <c r="U16" s="109">
        <v>1</v>
      </c>
      <c r="V16" s="109"/>
      <c r="W16" s="101">
        <f aca="true" t="shared" si="3" ref="W16:W21">SUM(E16:U16)</f>
        <v>51</v>
      </c>
      <c r="X16" s="26"/>
      <c r="Y16" s="27"/>
      <c r="Z16" s="100">
        <v>2</v>
      </c>
      <c r="AA16" s="100">
        <v>2</v>
      </c>
      <c r="AB16" s="100">
        <v>2</v>
      </c>
      <c r="AC16" s="100">
        <v>2</v>
      </c>
      <c r="AD16" s="100">
        <v>2</v>
      </c>
      <c r="AE16" s="100">
        <v>2</v>
      </c>
      <c r="AF16" s="100">
        <v>2</v>
      </c>
      <c r="AG16" s="100">
        <v>2</v>
      </c>
      <c r="AH16" s="100">
        <v>2</v>
      </c>
      <c r="AI16" s="100">
        <v>2</v>
      </c>
      <c r="AJ16" s="100">
        <v>2</v>
      </c>
      <c r="AK16" s="107">
        <v>2</v>
      </c>
      <c r="AL16" s="107">
        <v>2</v>
      </c>
      <c r="AM16" s="107">
        <v>4</v>
      </c>
      <c r="AN16" s="107">
        <v>4</v>
      </c>
      <c r="AO16" s="107">
        <v>4</v>
      </c>
      <c r="AP16" s="107"/>
      <c r="AQ16" s="107">
        <v>4</v>
      </c>
      <c r="AR16" s="107">
        <v>4</v>
      </c>
      <c r="AS16" s="107">
        <v>6</v>
      </c>
      <c r="AT16" s="107"/>
      <c r="AU16" s="107"/>
      <c r="AV16" s="102"/>
      <c r="AW16" s="103"/>
      <c r="AX16" s="103" t="s">
        <v>124</v>
      </c>
      <c r="AY16" s="104">
        <f>SUM(Z16:AW16)</f>
        <v>52</v>
      </c>
      <c r="AZ16" s="29"/>
      <c r="BA16" s="29"/>
      <c r="BB16" s="29"/>
      <c r="BC16" s="29"/>
      <c r="BD16" s="29"/>
      <c r="BE16" s="29"/>
      <c r="BF16" s="29"/>
      <c r="BG16" s="29"/>
      <c r="BH16" s="29"/>
      <c r="BI16" s="179">
        <f t="shared" si="2"/>
        <v>103</v>
      </c>
    </row>
    <row r="17" spans="1:61" ht="15">
      <c r="A17" s="210"/>
      <c r="B17" s="181"/>
      <c r="C17" s="183"/>
      <c r="D17" s="10" t="s">
        <v>23</v>
      </c>
      <c r="E17" s="79">
        <v>2</v>
      </c>
      <c r="F17" s="79">
        <v>2</v>
      </c>
      <c r="G17" s="79">
        <v>2</v>
      </c>
      <c r="H17" s="79">
        <v>2</v>
      </c>
      <c r="I17" s="83">
        <v>2</v>
      </c>
      <c r="J17" s="83">
        <v>2</v>
      </c>
      <c r="K17" s="79">
        <v>2</v>
      </c>
      <c r="L17" s="79">
        <v>2</v>
      </c>
      <c r="M17" s="79">
        <v>2</v>
      </c>
      <c r="N17" s="79">
        <v>1</v>
      </c>
      <c r="O17" s="79">
        <v>1</v>
      </c>
      <c r="P17" s="79">
        <v>1</v>
      </c>
      <c r="Q17" s="79">
        <v>1</v>
      </c>
      <c r="R17" s="79">
        <v>1</v>
      </c>
      <c r="S17" s="79">
        <v>1</v>
      </c>
      <c r="T17" s="79">
        <v>1</v>
      </c>
      <c r="U17" s="82">
        <v>0</v>
      </c>
      <c r="V17" s="82"/>
      <c r="W17" s="101">
        <f t="shared" si="3"/>
        <v>25</v>
      </c>
      <c r="X17" s="26"/>
      <c r="Y17" s="27"/>
      <c r="Z17" s="79">
        <v>1</v>
      </c>
      <c r="AA17" s="79">
        <v>1</v>
      </c>
      <c r="AB17" s="79">
        <v>1</v>
      </c>
      <c r="AC17" s="79">
        <v>1</v>
      </c>
      <c r="AD17" s="79">
        <v>1</v>
      </c>
      <c r="AE17" s="79">
        <v>1</v>
      </c>
      <c r="AF17" s="79">
        <v>1</v>
      </c>
      <c r="AG17" s="79">
        <v>1</v>
      </c>
      <c r="AH17" s="79">
        <v>1</v>
      </c>
      <c r="AI17" s="79">
        <v>1</v>
      </c>
      <c r="AJ17" s="79">
        <v>1</v>
      </c>
      <c r="AK17" s="83">
        <v>1</v>
      </c>
      <c r="AL17" s="83">
        <v>1</v>
      </c>
      <c r="AM17" s="83">
        <v>2</v>
      </c>
      <c r="AN17" s="83">
        <v>2</v>
      </c>
      <c r="AO17" s="83">
        <v>2</v>
      </c>
      <c r="AP17" s="83"/>
      <c r="AQ17" s="83">
        <v>2</v>
      </c>
      <c r="AR17" s="83">
        <v>2</v>
      </c>
      <c r="AS17" s="83">
        <v>3</v>
      </c>
      <c r="AT17" s="83"/>
      <c r="AU17" s="83"/>
      <c r="AV17" s="80"/>
      <c r="AW17" s="81"/>
      <c r="AX17" s="81"/>
      <c r="AY17" s="104">
        <f>SUM(Z17:AW17)</f>
        <v>26</v>
      </c>
      <c r="AZ17" s="29"/>
      <c r="BA17" s="29"/>
      <c r="BB17" s="29"/>
      <c r="BC17" s="29"/>
      <c r="BD17" s="29"/>
      <c r="BE17" s="29"/>
      <c r="BF17" s="29"/>
      <c r="BG17" s="29"/>
      <c r="BH17" s="29"/>
      <c r="BI17" s="179">
        <f t="shared" si="2"/>
        <v>51</v>
      </c>
    </row>
    <row r="18" spans="1:61" ht="15">
      <c r="A18" s="210"/>
      <c r="B18" s="180" t="s">
        <v>116</v>
      </c>
      <c r="C18" s="180" t="s">
        <v>130</v>
      </c>
      <c r="D18" s="10" t="s">
        <v>29</v>
      </c>
      <c r="E18" s="100">
        <v>2</v>
      </c>
      <c r="F18" s="100">
        <v>2</v>
      </c>
      <c r="G18" s="100">
        <v>2</v>
      </c>
      <c r="H18" s="100">
        <v>2</v>
      </c>
      <c r="I18" s="107">
        <v>2</v>
      </c>
      <c r="J18" s="107">
        <v>2</v>
      </c>
      <c r="K18" s="100">
        <v>2</v>
      </c>
      <c r="L18" s="100">
        <v>2</v>
      </c>
      <c r="M18" s="100">
        <v>2</v>
      </c>
      <c r="N18" s="100">
        <v>2</v>
      </c>
      <c r="O18" s="100">
        <v>2</v>
      </c>
      <c r="P18" s="100">
        <v>2</v>
      </c>
      <c r="Q18" s="100">
        <v>2</v>
      </c>
      <c r="R18" s="100">
        <v>2</v>
      </c>
      <c r="S18" s="100">
        <v>2</v>
      </c>
      <c r="T18" s="100">
        <v>2</v>
      </c>
      <c r="U18" s="109">
        <v>4</v>
      </c>
      <c r="V18" s="109" t="s">
        <v>124</v>
      </c>
      <c r="W18" s="101">
        <f t="shared" si="3"/>
        <v>36</v>
      </c>
      <c r="X18" s="26"/>
      <c r="Y18" s="27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0"/>
      <c r="AW18" s="81"/>
      <c r="AX18" s="81"/>
      <c r="AY18" s="104"/>
      <c r="AZ18" s="29"/>
      <c r="BA18" s="29"/>
      <c r="BB18" s="29"/>
      <c r="BC18" s="29"/>
      <c r="BD18" s="29"/>
      <c r="BE18" s="29"/>
      <c r="BF18" s="29"/>
      <c r="BG18" s="29"/>
      <c r="BH18" s="29"/>
      <c r="BI18" s="179">
        <f t="shared" si="2"/>
        <v>36</v>
      </c>
    </row>
    <row r="19" spans="1:61" ht="15">
      <c r="A19" s="210"/>
      <c r="B19" s="181"/>
      <c r="C19" s="181"/>
      <c r="D19" s="10" t="s">
        <v>23</v>
      </c>
      <c r="E19" s="79">
        <v>1</v>
      </c>
      <c r="F19" s="79">
        <v>1</v>
      </c>
      <c r="G19" s="79">
        <v>1</v>
      </c>
      <c r="H19" s="79">
        <v>1</v>
      </c>
      <c r="I19" s="83">
        <v>1</v>
      </c>
      <c r="J19" s="83">
        <v>1</v>
      </c>
      <c r="K19" s="79">
        <v>1</v>
      </c>
      <c r="L19" s="79">
        <v>1</v>
      </c>
      <c r="M19" s="79">
        <v>1</v>
      </c>
      <c r="N19" s="79">
        <v>1</v>
      </c>
      <c r="O19" s="79">
        <v>1</v>
      </c>
      <c r="P19" s="79">
        <v>1</v>
      </c>
      <c r="Q19" s="79">
        <v>1</v>
      </c>
      <c r="R19" s="79">
        <v>1</v>
      </c>
      <c r="S19" s="79">
        <v>1</v>
      </c>
      <c r="T19" s="79">
        <v>1</v>
      </c>
      <c r="U19" s="82">
        <v>2</v>
      </c>
      <c r="V19" s="82"/>
      <c r="W19" s="101">
        <f t="shared" si="3"/>
        <v>18</v>
      </c>
      <c r="X19" s="26"/>
      <c r="Y19" s="27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0"/>
      <c r="AW19" s="81"/>
      <c r="AX19" s="81"/>
      <c r="AY19" s="104"/>
      <c r="AZ19" s="29"/>
      <c r="BA19" s="29"/>
      <c r="BB19" s="29"/>
      <c r="BC19" s="29"/>
      <c r="BD19" s="29"/>
      <c r="BE19" s="29"/>
      <c r="BF19" s="29"/>
      <c r="BG19" s="29"/>
      <c r="BH19" s="29"/>
      <c r="BI19" s="179">
        <f t="shared" si="2"/>
        <v>18</v>
      </c>
    </row>
    <row r="20" spans="1:61" ht="23.25" customHeight="1">
      <c r="A20" s="210"/>
      <c r="B20" s="180"/>
      <c r="C20" s="182" t="s">
        <v>132</v>
      </c>
      <c r="D20" s="10" t="s">
        <v>29</v>
      </c>
      <c r="E20" s="100"/>
      <c r="F20" s="100"/>
      <c r="G20" s="100"/>
      <c r="H20" s="100"/>
      <c r="I20" s="107">
        <v>2</v>
      </c>
      <c r="J20" s="107">
        <v>2</v>
      </c>
      <c r="K20" s="100">
        <v>2</v>
      </c>
      <c r="L20" s="100">
        <v>2</v>
      </c>
      <c r="M20" s="100">
        <v>2</v>
      </c>
      <c r="N20" s="100">
        <v>2</v>
      </c>
      <c r="O20" s="100">
        <v>2</v>
      </c>
      <c r="P20" s="100">
        <v>2</v>
      </c>
      <c r="Q20" s="100">
        <v>2</v>
      </c>
      <c r="R20" s="100">
        <v>2</v>
      </c>
      <c r="S20" s="100">
        <v>2</v>
      </c>
      <c r="T20" s="100">
        <v>2</v>
      </c>
      <c r="U20" s="109">
        <v>2</v>
      </c>
      <c r="V20" s="109"/>
      <c r="W20" s="101">
        <f t="shared" si="3"/>
        <v>26</v>
      </c>
      <c r="X20" s="26"/>
      <c r="Y20" s="27"/>
      <c r="Z20" s="100">
        <v>2</v>
      </c>
      <c r="AA20" s="100">
        <v>2</v>
      </c>
      <c r="AB20" s="100">
        <v>2</v>
      </c>
      <c r="AC20" s="100">
        <v>2</v>
      </c>
      <c r="AD20" s="100">
        <v>2</v>
      </c>
      <c r="AE20" s="100">
        <v>2</v>
      </c>
      <c r="AF20" s="100">
        <v>2</v>
      </c>
      <c r="AG20" s="100">
        <v>2</v>
      </c>
      <c r="AH20" s="100">
        <v>2</v>
      </c>
      <c r="AI20" s="100">
        <v>2</v>
      </c>
      <c r="AJ20" s="100">
        <v>2</v>
      </c>
      <c r="AK20" s="107">
        <v>2</v>
      </c>
      <c r="AL20" s="107">
        <v>2</v>
      </c>
      <c r="AM20" s="107">
        <v>2</v>
      </c>
      <c r="AN20" s="107">
        <v>2</v>
      </c>
      <c r="AO20" s="107"/>
      <c r="AP20" s="107"/>
      <c r="AQ20" s="107">
        <v>2</v>
      </c>
      <c r="AR20" s="107">
        <v>2</v>
      </c>
      <c r="AS20" s="107"/>
      <c r="AT20" s="107"/>
      <c r="AU20" s="107"/>
      <c r="AV20" s="102"/>
      <c r="AW20" s="103"/>
      <c r="AX20" s="103" t="s">
        <v>124</v>
      </c>
      <c r="AY20" s="104">
        <f>SUM(Z20:AX20)</f>
        <v>34</v>
      </c>
      <c r="AZ20" s="29"/>
      <c r="BA20" s="29"/>
      <c r="BB20" s="29"/>
      <c r="BC20" s="29"/>
      <c r="BD20" s="29"/>
      <c r="BE20" s="29"/>
      <c r="BF20" s="29"/>
      <c r="BG20" s="29"/>
      <c r="BH20" s="29"/>
      <c r="BI20" s="179">
        <f t="shared" si="2"/>
        <v>60</v>
      </c>
    </row>
    <row r="21" spans="1:61" ht="20.25" customHeight="1">
      <c r="A21" s="210"/>
      <c r="B21" s="181"/>
      <c r="C21" s="183"/>
      <c r="D21" s="10" t="s">
        <v>23</v>
      </c>
      <c r="E21" s="79"/>
      <c r="F21" s="79"/>
      <c r="G21" s="79"/>
      <c r="H21" s="79"/>
      <c r="I21" s="83">
        <v>1</v>
      </c>
      <c r="J21" s="83">
        <v>1</v>
      </c>
      <c r="K21" s="79">
        <v>1</v>
      </c>
      <c r="L21" s="79">
        <v>1</v>
      </c>
      <c r="M21" s="79">
        <v>1</v>
      </c>
      <c r="N21" s="79">
        <v>1</v>
      </c>
      <c r="O21" s="79">
        <v>1</v>
      </c>
      <c r="P21" s="79">
        <v>1</v>
      </c>
      <c r="Q21" s="79">
        <v>1</v>
      </c>
      <c r="R21" s="79">
        <v>1</v>
      </c>
      <c r="S21" s="79">
        <v>1</v>
      </c>
      <c r="T21" s="79">
        <v>1</v>
      </c>
      <c r="U21" s="82">
        <v>1</v>
      </c>
      <c r="V21" s="82"/>
      <c r="W21" s="101">
        <f t="shared" si="3"/>
        <v>13</v>
      </c>
      <c r="X21" s="26"/>
      <c r="Y21" s="27"/>
      <c r="Z21" s="79">
        <v>1</v>
      </c>
      <c r="AA21" s="79">
        <v>1</v>
      </c>
      <c r="AB21" s="79">
        <v>1</v>
      </c>
      <c r="AC21" s="79">
        <v>1</v>
      </c>
      <c r="AD21" s="79">
        <v>1</v>
      </c>
      <c r="AE21" s="79">
        <v>1</v>
      </c>
      <c r="AF21" s="79">
        <v>1</v>
      </c>
      <c r="AG21" s="79">
        <v>1</v>
      </c>
      <c r="AH21" s="79">
        <v>1</v>
      </c>
      <c r="AI21" s="79">
        <v>1</v>
      </c>
      <c r="AJ21" s="79">
        <v>1</v>
      </c>
      <c r="AK21" s="83">
        <v>1</v>
      </c>
      <c r="AL21" s="83">
        <v>1</v>
      </c>
      <c r="AM21" s="83">
        <v>1</v>
      </c>
      <c r="AN21" s="83">
        <v>1</v>
      </c>
      <c r="AO21" s="83"/>
      <c r="AP21" s="83"/>
      <c r="AQ21" s="83">
        <v>1</v>
      </c>
      <c r="AR21" s="83">
        <v>1</v>
      </c>
      <c r="AS21" s="83"/>
      <c r="AT21" s="83"/>
      <c r="AU21" s="83"/>
      <c r="AV21" s="80"/>
      <c r="AW21" s="81"/>
      <c r="AX21" s="81"/>
      <c r="AY21" s="104">
        <f>SUM(Z21:AX21)</f>
        <v>17</v>
      </c>
      <c r="AZ21" s="29"/>
      <c r="BA21" s="29"/>
      <c r="BB21" s="29"/>
      <c r="BC21" s="29"/>
      <c r="BD21" s="29"/>
      <c r="BE21" s="29"/>
      <c r="BF21" s="29"/>
      <c r="BG21" s="29"/>
      <c r="BH21" s="29"/>
      <c r="BI21" s="179">
        <f t="shared" si="2"/>
        <v>30</v>
      </c>
    </row>
    <row r="22" spans="1:61" ht="15">
      <c r="A22" s="210"/>
      <c r="B22" s="193" t="s">
        <v>60</v>
      </c>
      <c r="C22" s="180" t="s">
        <v>33</v>
      </c>
      <c r="D22" s="10" t="s">
        <v>29</v>
      </c>
      <c r="E22" s="14">
        <v>2</v>
      </c>
      <c r="F22" s="14">
        <v>2</v>
      </c>
      <c r="G22" s="14">
        <v>2</v>
      </c>
      <c r="H22" s="14">
        <v>2</v>
      </c>
      <c r="I22" s="50">
        <v>2</v>
      </c>
      <c r="J22" s="50">
        <v>2</v>
      </c>
      <c r="K22" s="14">
        <v>2</v>
      </c>
      <c r="L22" s="14">
        <v>2</v>
      </c>
      <c r="M22" s="14">
        <v>2</v>
      </c>
      <c r="N22" s="14">
        <v>2</v>
      </c>
      <c r="O22" s="14">
        <v>2</v>
      </c>
      <c r="P22" s="14">
        <v>2</v>
      </c>
      <c r="Q22" s="14">
        <v>2</v>
      </c>
      <c r="R22" s="14">
        <v>4</v>
      </c>
      <c r="S22" s="14">
        <v>2</v>
      </c>
      <c r="T22" s="11">
        <v>2</v>
      </c>
      <c r="U22" s="21"/>
      <c r="V22" s="168"/>
      <c r="W22" s="101">
        <f t="shared" si="0"/>
        <v>34</v>
      </c>
      <c r="X22" s="26"/>
      <c r="Y22" s="26"/>
      <c r="Z22" s="57">
        <v>2</v>
      </c>
      <c r="AA22" s="57">
        <v>4</v>
      </c>
      <c r="AB22" s="57">
        <v>2</v>
      </c>
      <c r="AC22" s="57">
        <v>4</v>
      </c>
      <c r="AD22" s="57">
        <v>2</v>
      </c>
      <c r="AE22" s="57">
        <v>2</v>
      </c>
      <c r="AF22" s="57">
        <v>4</v>
      </c>
      <c r="AG22" s="57">
        <v>2</v>
      </c>
      <c r="AH22" s="57">
        <v>2</v>
      </c>
      <c r="AI22" s="57">
        <v>2</v>
      </c>
      <c r="AJ22" s="57">
        <v>2</v>
      </c>
      <c r="AK22" s="35">
        <v>2</v>
      </c>
      <c r="AL22" s="35">
        <v>2</v>
      </c>
      <c r="AM22" s="35">
        <v>2</v>
      </c>
      <c r="AN22" s="35">
        <v>3</v>
      </c>
      <c r="AO22" s="35"/>
      <c r="AP22" s="35"/>
      <c r="AQ22" s="35"/>
      <c r="AR22" s="35"/>
      <c r="AS22" s="35"/>
      <c r="AT22" s="35"/>
      <c r="AU22" s="35"/>
      <c r="AV22" s="36"/>
      <c r="AW22" s="36"/>
      <c r="AX22" s="36" t="s">
        <v>124</v>
      </c>
      <c r="AY22" s="104">
        <f aca="true" t="shared" si="4" ref="AY22:AY29">SUM(Z22:AW22)</f>
        <v>37</v>
      </c>
      <c r="AZ22" s="29"/>
      <c r="BA22" s="29"/>
      <c r="BB22" s="29"/>
      <c r="BC22" s="29"/>
      <c r="BD22" s="29"/>
      <c r="BE22" s="29"/>
      <c r="BF22" s="29"/>
      <c r="BG22" s="29"/>
      <c r="BH22" s="29"/>
      <c r="BI22" s="179">
        <f t="shared" si="2"/>
        <v>71</v>
      </c>
    </row>
    <row r="23" spans="1:61" ht="15">
      <c r="A23" s="210"/>
      <c r="B23" s="193"/>
      <c r="C23" s="181"/>
      <c r="D23" s="10" t="s">
        <v>23</v>
      </c>
      <c r="E23" s="79">
        <v>1</v>
      </c>
      <c r="F23" s="79">
        <v>1</v>
      </c>
      <c r="G23" s="79">
        <v>1</v>
      </c>
      <c r="H23" s="79">
        <v>1</v>
      </c>
      <c r="I23" s="83">
        <v>1</v>
      </c>
      <c r="J23" s="83">
        <v>1</v>
      </c>
      <c r="K23" s="79">
        <v>1</v>
      </c>
      <c r="L23" s="79">
        <v>1</v>
      </c>
      <c r="M23" s="79">
        <v>1</v>
      </c>
      <c r="N23" s="79">
        <v>1</v>
      </c>
      <c r="O23" s="79">
        <v>1</v>
      </c>
      <c r="P23" s="79">
        <v>1</v>
      </c>
      <c r="Q23" s="79">
        <v>1</v>
      </c>
      <c r="R23" s="79">
        <v>2</v>
      </c>
      <c r="S23" s="79">
        <v>1</v>
      </c>
      <c r="T23" s="79">
        <v>1</v>
      </c>
      <c r="U23" s="82"/>
      <c r="V23" s="82"/>
      <c r="W23" s="101">
        <f t="shared" si="0"/>
        <v>17</v>
      </c>
      <c r="X23" s="26"/>
      <c r="Y23" s="27"/>
      <c r="Z23" s="79">
        <v>1</v>
      </c>
      <c r="AA23" s="79">
        <v>2</v>
      </c>
      <c r="AB23" s="79">
        <v>1</v>
      </c>
      <c r="AC23" s="79">
        <v>2</v>
      </c>
      <c r="AD23" s="79">
        <v>1</v>
      </c>
      <c r="AE23" s="79">
        <v>1</v>
      </c>
      <c r="AF23" s="79">
        <v>2</v>
      </c>
      <c r="AG23" s="79">
        <v>1</v>
      </c>
      <c r="AH23" s="79">
        <v>1</v>
      </c>
      <c r="AI23" s="79">
        <v>1</v>
      </c>
      <c r="AJ23" s="79">
        <v>1</v>
      </c>
      <c r="AK23" s="83">
        <v>1</v>
      </c>
      <c r="AL23" s="83">
        <v>1</v>
      </c>
      <c r="AM23" s="83">
        <v>1</v>
      </c>
      <c r="AN23" s="83">
        <v>1</v>
      </c>
      <c r="AO23" s="83"/>
      <c r="AP23" s="83"/>
      <c r="AQ23" s="83"/>
      <c r="AR23" s="83"/>
      <c r="AS23" s="83"/>
      <c r="AT23" s="83"/>
      <c r="AU23" s="83"/>
      <c r="AV23" s="81"/>
      <c r="AW23" s="81"/>
      <c r="AX23" s="81"/>
      <c r="AY23" s="104">
        <f t="shared" si="4"/>
        <v>18</v>
      </c>
      <c r="AZ23" s="29"/>
      <c r="BA23" s="29"/>
      <c r="BB23" s="29"/>
      <c r="BC23" s="29"/>
      <c r="BD23" s="29"/>
      <c r="BE23" s="29"/>
      <c r="BF23" s="29"/>
      <c r="BG23" s="29"/>
      <c r="BH23" s="29"/>
      <c r="BI23" s="179">
        <f t="shared" si="2"/>
        <v>35</v>
      </c>
    </row>
    <row r="24" spans="1:61" ht="15">
      <c r="A24" s="210"/>
      <c r="B24" s="180" t="s">
        <v>62</v>
      </c>
      <c r="C24" s="180" t="s">
        <v>50</v>
      </c>
      <c r="D24" s="10" t="s">
        <v>29</v>
      </c>
      <c r="E24" s="11">
        <v>4</v>
      </c>
      <c r="F24" s="11">
        <v>4</v>
      </c>
      <c r="G24" s="11">
        <v>4</v>
      </c>
      <c r="H24" s="11">
        <v>4</v>
      </c>
      <c r="I24" s="49">
        <v>2</v>
      </c>
      <c r="J24" s="49">
        <v>2</v>
      </c>
      <c r="K24" s="11">
        <v>4</v>
      </c>
      <c r="L24" s="11">
        <v>4</v>
      </c>
      <c r="M24" s="11">
        <v>4</v>
      </c>
      <c r="N24" s="11">
        <v>4</v>
      </c>
      <c r="O24" s="11">
        <v>4</v>
      </c>
      <c r="P24" s="11">
        <v>4</v>
      </c>
      <c r="Q24" s="11">
        <v>4</v>
      </c>
      <c r="R24" s="11">
        <v>4</v>
      </c>
      <c r="S24" s="11">
        <v>4</v>
      </c>
      <c r="T24" s="11">
        <v>8</v>
      </c>
      <c r="U24" s="21">
        <v>4</v>
      </c>
      <c r="V24" s="168"/>
      <c r="W24" s="101">
        <f t="shared" si="0"/>
        <v>68</v>
      </c>
      <c r="X24" s="26"/>
      <c r="Y24" s="27"/>
      <c r="Z24" s="57">
        <v>8</v>
      </c>
      <c r="AA24" s="57">
        <v>8</v>
      </c>
      <c r="AB24" s="57">
        <v>8</v>
      </c>
      <c r="AC24" s="57">
        <v>8</v>
      </c>
      <c r="AD24" s="57">
        <v>8</v>
      </c>
      <c r="AE24" s="57">
        <v>8</v>
      </c>
      <c r="AF24" s="57">
        <v>8</v>
      </c>
      <c r="AG24" s="57">
        <v>6</v>
      </c>
      <c r="AH24" s="57">
        <v>6</v>
      </c>
      <c r="AI24" s="57">
        <v>6</v>
      </c>
      <c r="AJ24" s="57">
        <v>4</v>
      </c>
      <c r="AK24" s="49">
        <v>4</v>
      </c>
      <c r="AL24" s="49">
        <v>4</v>
      </c>
      <c r="AM24" s="49">
        <v>4</v>
      </c>
      <c r="AN24" s="49">
        <v>4</v>
      </c>
      <c r="AO24" s="107">
        <v>4</v>
      </c>
      <c r="AP24" s="49"/>
      <c r="AQ24" s="49">
        <v>8</v>
      </c>
      <c r="AR24" s="49">
        <v>8</v>
      </c>
      <c r="AS24" s="49">
        <v>8</v>
      </c>
      <c r="AT24" s="49">
        <v>8</v>
      </c>
      <c r="AU24" s="110" t="s">
        <v>109</v>
      </c>
      <c r="AV24" s="36"/>
      <c r="AW24" s="36"/>
      <c r="AX24" s="36"/>
      <c r="AY24" s="104">
        <f t="shared" si="4"/>
        <v>130</v>
      </c>
      <c r="AZ24" s="29"/>
      <c r="BA24" s="29"/>
      <c r="BB24" s="29"/>
      <c r="BC24" s="29"/>
      <c r="BD24" s="29"/>
      <c r="BE24" s="29"/>
      <c r="BF24" s="29"/>
      <c r="BG24" s="29"/>
      <c r="BH24" s="29"/>
      <c r="BI24" s="179">
        <f t="shared" si="2"/>
        <v>198</v>
      </c>
    </row>
    <row r="25" spans="1:61" ht="15">
      <c r="A25" s="210"/>
      <c r="B25" s="181"/>
      <c r="C25" s="181"/>
      <c r="D25" s="10" t="s">
        <v>23</v>
      </c>
      <c r="E25" s="79">
        <v>2</v>
      </c>
      <c r="F25" s="79">
        <v>2</v>
      </c>
      <c r="G25" s="79">
        <v>2</v>
      </c>
      <c r="H25" s="79">
        <v>2</v>
      </c>
      <c r="I25" s="83">
        <v>1</v>
      </c>
      <c r="J25" s="83">
        <v>1</v>
      </c>
      <c r="K25" s="79">
        <v>2</v>
      </c>
      <c r="L25" s="79">
        <v>2</v>
      </c>
      <c r="M25" s="79">
        <v>2</v>
      </c>
      <c r="N25" s="79">
        <v>2</v>
      </c>
      <c r="O25" s="79">
        <v>2</v>
      </c>
      <c r="P25" s="79">
        <v>2</v>
      </c>
      <c r="Q25" s="79">
        <v>2</v>
      </c>
      <c r="R25" s="79">
        <v>2</v>
      </c>
      <c r="S25" s="79">
        <v>2</v>
      </c>
      <c r="T25" s="79">
        <v>4</v>
      </c>
      <c r="U25" s="82">
        <v>2</v>
      </c>
      <c r="V25" s="82"/>
      <c r="W25" s="101">
        <f t="shared" si="0"/>
        <v>34</v>
      </c>
      <c r="X25" s="26"/>
      <c r="Y25" s="27"/>
      <c r="Z25" s="79">
        <v>4</v>
      </c>
      <c r="AA25" s="79">
        <v>4</v>
      </c>
      <c r="AB25" s="79">
        <v>4</v>
      </c>
      <c r="AC25" s="79">
        <v>4</v>
      </c>
      <c r="AD25" s="79">
        <v>4</v>
      </c>
      <c r="AE25" s="79">
        <v>4</v>
      </c>
      <c r="AF25" s="79">
        <v>4</v>
      </c>
      <c r="AG25" s="79">
        <v>3</v>
      </c>
      <c r="AH25" s="79">
        <v>3</v>
      </c>
      <c r="AI25" s="79">
        <v>3</v>
      </c>
      <c r="AJ25" s="79">
        <v>2</v>
      </c>
      <c r="AK25" s="83">
        <v>2</v>
      </c>
      <c r="AL25" s="83">
        <v>2</v>
      </c>
      <c r="AM25" s="83">
        <v>2</v>
      </c>
      <c r="AN25" s="83">
        <v>2</v>
      </c>
      <c r="AO25" s="83">
        <v>2</v>
      </c>
      <c r="AP25" s="83"/>
      <c r="AQ25" s="83">
        <v>4</v>
      </c>
      <c r="AR25" s="83">
        <v>4</v>
      </c>
      <c r="AS25" s="83">
        <v>4</v>
      </c>
      <c r="AT25" s="83">
        <v>4</v>
      </c>
      <c r="AU25" s="110"/>
      <c r="AV25" s="81"/>
      <c r="AW25" s="81"/>
      <c r="AX25" s="81"/>
      <c r="AY25" s="104">
        <f t="shared" si="4"/>
        <v>65</v>
      </c>
      <c r="AZ25" s="29"/>
      <c r="BA25" s="29"/>
      <c r="BB25" s="29"/>
      <c r="BC25" s="29"/>
      <c r="BD25" s="29"/>
      <c r="BE25" s="29"/>
      <c r="BF25" s="29"/>
      <c r="BG25" s="29"/>
      <c r="BH25" s="29"/>
      <c r="BI25" s="179">
        <f t="shared" si="2"/>
        <v>99</v>
      </c>
    </row>
    <row r="26" spans="1:61" ht="15">
      <c r="A26" s="210"/>
      <c r="B26" s="180" t="s">
        <v>70</v>
      </c>
      <c r="C26" s="180" t="s">
        <v>131</v>
      </c>
      <c r="D26" s="10" t="s">
        <v>29</v>
      </c>
      <c r="E26" s="11">
        <v>2</v>
      </c>
      <c r="F26" s="11">
        <v>2</v>
      </c>
      <c r="G26" s="11">
        <v>2</v>
      </c>
      <c r="H26" s="11">
        <v>2</v>
      </c>
      <c r="I26" s="49">
        <v>2</v>
      </c>
      <c r="J26" s="49">
        <v>2</v>
      </c>
      <c r="K26" s="11">
        <v>2</v>
      </c>
      <c r="L26" s="11">
        <v>2</v>
      </c>
      <c r="M26" s="11">
        <v>2</v>
      </c>
      <c r="N26" s="11">
        <v>4</v>
      </c>
      <c r="O26" s="11">
        <v>2</v>
      </c>
      <c r="P26" s="11">
        <v>4</v>
      </c>
      <c r="Q26" s="11">
        <v>4</v>
      </c>
      <c r="R26" s="11">
        <v>6</v>
      </c>
      <c r="S26" s="11">
        <v>4</v>
      </c>
      <c r="T26" s="11">
        <v>2</v>
      </c>
      <c r="U26" s="21"/>
      <c r="V26" s="168"/>
      <c r="W26" s="101">
        <f>SUM(E26:U26)</f>
        <v>44</v>
      </c>
      <c r="X26" s="26"/>
      <c r="Y26" s="27"/>
      <c r="Z26" s="11">
        <v>4</v>
      </c>
      <c r="AA26" s="11">
        <v>4</v>
      </c>
      <c r="AB26" s="11">
        <v>4</v>
      </c>
      <c r="AC26" s="11">
        <v>4</v>
      </c>
      <c r="AD26" s="11">
        <v>4</v>
      </c>
      <c r="AE26" s="11">
        <v>4</v>
      </c>
      <c r="AF26" s="11">
        <v>4</v>
      </c>
      <c r="AG26" s="11">
        <v>4</v>
      </c>
      <c r="AH26" s="11">
        <v>4</v>
      </c>
      <c r="AI26" s="11">
        <v>4</v>
      </c>
      <c r="AJ26" s="11">
        <v>4</v>
      </c>
      <c r="AK26" s="49">
        <v>4</v>
      </c>
      <c r="AL26" s="49">
        <v>4</v>
      </c>
      <c r="AM26" s="49">
        <v>4</v>
      </c>
      <c r="AN26" s="49">
        <v>4</v>
      </c>
      <c r="AO26" s="107">
        <v>2</v>
      </c>
      <c r="AP26" s="49"/>
      <c r="AQ26" s="49">
        <v>2</v>
      </c>
      <c r="AR26" s="49">
        <v>2</v>
      </c>
      <c r="AS26" s="49">
        <v>2</v>
      </c>
      <c r="AT26" s="49"/>
      <c r="AU26" s="110" t="s">
        <v>109</v>
      </c>
      <c r="AV26" s="36"/>
      <c r="AW26" s="36"/>
      <c r="AX26" s="36"/>
      <c r="AY26" s="104">
        <f t="shared" si="4"/>
        <v>68</v>
      </c>
      <c r="AZ26" s="29"/>
      <c r="BA26" s="29"/>
      <c r="BB26" s="29"/>
      <c r="BC26" s="29"/>
      <c r="BD26" s="29"/>
      <c r="BE26" s="29"/>
      <c r="BF26" s="29"/>
      <c r="BG26" s="29"/>
      <c r="BH26" s="29"/>
      <c r="BI26" s="179">
        <f t="shared" si="2"/>
        <v>112</v>
      </c>
    </row>
    <row r="27" spans="1:61" ht="15">
      <c r="A27" s="210"/>
      <c r="B27" s="181"/>
      <c r="C27" s="181"/>
      <c r="D27" s="10" t="s">
        <v>23</v>
      </c>
      <c r="E27" s="79">
        <v>1</v>
      </c>
      <c r="F27" s="79">
        <v>1</v>
      </c>
      <c r="G27" s="79">
        <v>1</v>
      </c>
      <c r="H27" s="79">
        <v>1</v>
      </c>
      <c r="I27" s="83">
        <v>1</v>
      </c>
      <c r="J27" s="83">
        <v>1</v>
      </c>
      <c r="K27" s="79">
        <v>1</v>
      </c>
      <c r="L27" s="79">
        <v>1</v>
      </c>
      <c r="M27" s="79">
        <v>1</v>
      </c>
      <c r="N27" s="79">
        <v>2</v>
      </c>
      <c r="O27" s="79">
        <v>1</v>
      </c>
      <c r="P27" s="79">
        <v>2</v>
      </c>
      <c r="Q27" s="79">
        <v>2</v>
      </c>
      <c r="R27" s="79">
        <v>3</v>
      </c>
      <c r="S27" s="79">
        <v>2</v>
      </c>
      <c r="T27" s="79">
        <v>1</v>
      </c>
      <c r="U27" s="82"/>
      <c r="V27" s="82"/>
      <c r="W27" s="101">
        <f>SUM(E27:U27)</f>
        <v>22</v>
      </c>
      <c r="X27" s="26"/>
      <c r="Y27" s="27"/>
      <c r="Z27" s="79">
        <v>2</v>
      </c>
      <c r="AA27" s="79">
        <v>2</v>
      </c>
      <c r="AB27" s="79">
        <v>2</v>
      </c>
      <c r="AC27" s="79">
        <v>2</v>
      </c>
      <c r="AD27" s="79">
        <v>2</v>
      </c>
      <c r="AE27" s="79">
        <v>2</v>
      </c>
      <c r="AF27" s="79">
        <v>2</v>
      </c>
      <c r="AG27" s="79">
        <v>2</v>
      </c>
      <c r="AH27" s="79">
        <v>2</v>
      </c>
      <c r="AI27" s="79">
        <v>2</v>
      </c>
      <c r="AJ27" s="79">
        <v>2</v>
      </c>
      <c r="AK27" s="83">
        <v>2</v>
      </c>
      <c r="AL27" s="83">
        <v>2</v>
      </c>
      <c r="AM27" s="83">
        <v>2</v>
      </c>
      <c r="AN27" s="83">
        <v>2</v>
      </c>
      <c r="AO27" s="83">
        <v>1</v>
      </c>
      <c r="AP27" s="83"/>
      <c r="AQ27" s="83">
        <v>1</v>
      </c>
      <c r="AR27" s="83">
        <v>1</v>
      </c>
      <c r="AS27" s="83">
        <v>1</v>
      </c>
      <c r="AT27" s="83"/>
      <c r="AU27" s="110"/>
      <c r="AV27" s="81"/>
      <c r="AW27" s="81"/>
      <c r="AX27" s="81"/>
      <c r="AY27" s="104">
        <f t="shared" si="4"/>
        <v>34</v>
      </c>
      <c r="AZ27" s="29"/>
      <c r="BA27" s="29"/>
      <c r="BB27" s="29"/>
      <c r="BC27" s="29"/>
      <c r="BD27" s="29"/>
      <c r="BE27" s="29"/>
      <c r="BF27" s="29"/>
      <c r="BG27" s="29"/>
      <c r="BH27" s="29"/>
      <c r="BI27" s="179">
        <f t="shared" si="2"/>
        <v>56</v>
      </c>
    </row>
    <row r="28" spans="1:61" ht="15">
      <c r="A28" s="210"/>
      <c r="B28" s="193" t="s">
        <v>63</v>
      </c>
      <c r="C28" s="193" t="s">
        <v>71</v>
      </c>
      <c r="D28" s="10" t="s">
        <v>29</v>
      </c>
      <c r="E28" s="11">
        <v>6</v>
      </c>
      <c r="F28" s="11">
        <v>6</v>
      </c>
      <c r="G28" s="11">
        <v>6</v>
      </c>
      <c r="H28" s="11">
        <v>6</v>
      </c>
      <c r="I28" s="49">
        <v>6</v>
      </c>
      <c r="J28" s="49">
        <v>6</v>
      </c>
      <c r="K28" s="11">
        <v>6</v>
      </c>
      <c r="L28" s="11">
        <v>6</v>
      </c>
      <c r="M28" s="11">
        <v>6</v>
      </c>
      <c r="N28" s="11">
        <v>6</v>
      </c>
      <c r="O28" s="11">
        <v>6</v>
      </c>
      <c r="P28" s="11">
        <v>2</v>
      </c>
      <c r="Q28" s="11">
        <v>2</v>
      </c>
      <c r="R28" s="11">
        <v>2</v>
      </c>
      <c r="S28" s="11">
        <v>2</v>
      </c>
      <c r="T28" s="11">
        <v>2</v>
      </c>
      <c r="U28" s="167">
        <v>1</v>
      </c>
      <c r="V28" s="168"/>
      <c r="W28" s="101">
        <f>SUM(E28:U28)</f>
        <v>77</v>
      </c>
      <c r="X28" s="26"/>
      <c r="Y28" s="27"/>
      <c r="Z28" s="11">
        <v>2</v>
      </c>
      <c r="AA28" s="11">
        <v>2</v>
      </c>
      <c r="AB28" s="11">
        <v>2</v>
      </c>
      <c r="AC28" s="11">
        <v>2</v>
      </c>
      <c r="AD28" s="11">
        <v>2</v>
      </c>
      <c r="AE28" s="11">
        <v>2</v>
      </c>
      <c r="AF28" s="11">
        <v>2</v>
      </c>
      <c r="AG28" s="11">
        <v>2</v>
      </c>
      <c r="AH28" s="11">
        <v>2</v>
      </c>
      <c r="AI28" s="11">
        <v>2</v>
      </c>
      <c r="AJ28" s="11">
        <v>2</v>
      </c>
      <c r="AK28" s="49">
        <v>4</v>
      </c>
      <c r="AL28" s="49">
        <v>4</v>
      </c>
      <c r="AM28" s="49">
        <v>4</v>
      </c>
      <c r="AN28" s="49">
        <v>4</v>
      </c>
      <c r="AO28" s="110"/>
      <c r="AP28" s="49"/>
      <c r="AQ28" s="49">
        <v>4</v>
      </c>
      <c r="AR28" s="49">
        <v>4</v>
      </c>
      <c r="AS28" s="49">
        <v>4</v>
      </c>
      <c r="AT28" s="49">
        <v>4</v>
      </c>
      <c r="AU28" s="110" t="s">
        <v>109</v>
      </c>
      <c r="AV28" s="36"/>
      <c r="AW28" s="36"/>
      <c r="AX28" s="36"/>
      <c r="AY28" s="104">
        <f t="shared" si="4"/>
        <v>54</v>
      </c>
      <c r="AZ28" s="29"/>
      <c r="BA28" s="29"/>
      <c r="BB28" s="29"/>
      <c r="BC28" s="29"/>
      <c r="BD28" s="29"/>
      <c r="BE28" s="29"/>
      <c r="BF28" s="29"/>
      <c r="BG28" s="29"/>
      <c r="BH28" s="29"/>
      <c r="BI28" s="179">
        <f t="shared" si="2"/>
        <v>131</v>
      </c>
    </row>
    <row r="29" spans="1:61" ht="15">
      <c r="A29" s="210"/>
      <c r="B29" s="193"/>
      <c r="C29" s="193"/>
      <c r="D29" s="10" t="s">
        <v>23</v>
      </c>
      <c r="E29" s="79">
        <v>3</v>
      </c>
      <c r="F29" s="79">
        <v>3</v>
      </c>
      <c r="G29" s="79">
        <v>3</v>
      </c>
      <c r="H29" s="79">
        <v>3</v>
      </c>
      <c r="I29" s="83">
        <v>3</v>
      </c>
      <c r="J29" s="83">
        <v>3</v>
      </c>
      <c r="K29" s="79">
        <v>3</v>
      </c>
      <c r="L29" s="79">
        <v>3</v>
      </c>
      <c r="M29" s="79">
        <v>3</v>
      </c>
      <c r="N29" s="79">
        <v>3</v>
      </c>
      <c r="O29" s="79">
        <v>3</v>
      </c>
      <c r="P29" s="79">
        <v>1</v>
      </c>
      <c r="Q29" s="79">
        <v>1</v>
      </c>
      <c r="R29" s="79">
        <v>1</v>
      </c>
      <c r="S29" s="79">
        <v>1</v>
      </c>
      <c r="T29" s="79">
        <v>1</v>
      </c>
      <c r="U29" s="82">
        <v>1</v>
      </c>
      <c r="V29" s="82"/>
      <c r="W29" s="101">
        <f>SUM(E29:U29)</f>
        <v>39</v>
      </c>
      <c r="X29" s="26"/>
      <c r="Y29" s="27"/>
      <c r="Z29" s="79">
        <v>1</v>
      </c>
      <c r="AA29" s="79">
        <v>1</v>
      </c>
      <c r="AB29" s="79">
        <v>1</v>
      </c>
      <c r="AC29" s="79">
        <v>1</v>
      </c>
      <c r="AD29" s="79">
        <v>1</v>
      </c>
      <c r="AE29" s="79">
        <v>1</v>
      </c>
      <c r="AF29" s="79">
        <v>1</v>
      </c>
      <c r="AG29" s="79">
        <v>1</v>
      </c>
      <c r="AH29" s="79">
        <v>1</v>
      </c>
      <c r="AI29" s="79">
        <v>1</v>
      </c>
      <c r="AJ29" s="79">
        <v>1</v>
      </c>
      <c r="AK29" s="83">
        <v>2</v>
      </c>
      <c r="AL29" s="83">
        <v>2</v>
      </c>
      <c r="AM29" s="83">
        <v>2</v>
      </c>
      <c r="AN29" s="83">
        <v>2</v>
      </c>
      <c r="AO29" s="83"/>
      <c r="AP29" s="83"/>
      <c r="AQ29" s="83">
        <v>2</v>
      </c>
      <c r="AR29" s="83">
        <v>2</v>
      </c>
      <c r="AS29" s="83">
        <v>2</v>
      </c>
      <c r="AT29" s="83">
        <v>2</v>
      </c>
      <c r="AU29" s="83"/>
      <c r="AV29" s="81"/>
      <c r="AW29" s="81"/>
      <c r="AX29" s="81"/>
      <c r="AY29" s="104">
        <f t="shared" si="4"/>
        <v>27</v>
      </c>
      <c r="AZ29" s="29"/>
      <c r="BA29" s="29"/>
      <c r="BB29" s="29"/>
      <c r="BC29" s="29"/>
      <c r="BD29" s="29"/>
      <c r="BE29" s="29"/>
      <c r="BF29" s="29"/>
      <c r="BG29" s="29"/>
      <c r="BH29" s="29"/>
      <c r="BI29" s="179">
        <f t="shared" si="2"/>
        <v>66</v>
      </c>
    </row>
    <row r="30" spans="1:61" ht="15">
      <c r="A30" s="210"/>
      <c r="B30" s="191" t="s">
        <v>38</v>
      </c>
      <c r="C30" s="194" t="s">
        <v>51</v>
      </c>
      <c r="D30" s="195" t="s">
        <v>52</v>
      </c>
      <c r="E30" s="11"/>
      <c r="F30" s="11"/>
      <c r="G30" s="11"/>
      <c r="H30" s="11"/>
      <c r="I30" s="49"/>
      <c r="J30" s="49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21"/>
      <c r="V30" s="168"/>
      <c r="W30" s="101"/>
      <c r="X30" s="26"/>
      <c r="Y30" s="27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36"/>
      <c r="AW30" s="36"/>
      <c r="AX30" s="36"/>
      <c r="AY30" s="104"/>
      <c r="AZ30" s="29"/>
      <c r="BA30" s="29"/>
      <c r="BB30" s="29"/>
      <c r="BC30" s="29"/>
      <c r="BD30" s="29"/>
      <c r="BE30" s="29"/>
      <c r="BF30" s="29"/>
      <c r="BG30" s="29"/>
      <c r="BH30" s="29"/>
      <c r="BI30" s="179">
        <f t="shared" si="2"/>
        <v>0</v>
      </c>
    </row>
    <row r="31" spans="1:61" ht="15">
      <c r="A31" s="210"/>
      <c r="B31" s="191"/>
      <c r="C31" s="194"/>
      <c r="D31" s="196"/>
      <c r="E31" s="11"/>
      <c r="F31" s="11"/>
      <c r="G31" s="11"/>
      <c r="H31" s="11"/>
      <c r="I31" s="49"/>
      <c r="J31" s="49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1"/>
      <c r="V31" s="168"/>
      <c r="W31" s="101"/>
      <c r="X31" s="26"/>
      <c r="Y31" s="27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36"/>
      <c r="AW31" s="36"/>
      <c r="AX31" s="36"/>
      <c r="AY31" s="104"/>
      <c r="AZ31" s="29"/>
      <c r="BA31" s="29"/>
      <c r="BB31" s="29"/>
      <c r="BC31" s="29"/>
      <c r="BD31" s="29"/>
      <c r="BE31" s="29"/>
      <c r="BF31" s="29"/>
      <c r="BG31" s="29"/>
      <c r="BH31" s="29"/>
      <c r="BI31" s="179">
        <f t="shared" si="2"/>
        <v>0</v>
      </c>
    </row>
    <row r="32" spans="1:61" ht="24.75" customHeight="1">
      <c r="A32" s="210"/>
      <c r="B32" s="180" t="s">
        <v>47</v>
      </c>
      <c r="C32" s="182" t="s">
        <v>66</v>
      </c>
      <c r="D32" s="10" t="s">
        <v>29</v>
      </c>
      <c r="E32" s="11">
        <v>4</v>
      </c>
      <c r="F32" s="11">
        <v>4</v>
      </c>
      <c r="G32" s="11">
        <v>4</v>
      </c>
      <c r="H32" s="11">
        <v>4</v>
      </c>
      <c r="I32" s="49">
        <v>4</v>
      </c>
      <c r="J32" s="49">
        <v>2</v>
      </c>
      <c r="K32" s="11">
        <v>2</v>
      </c>
      <c r="L32" s="11">
        <v>2</v>
      </c>
      <c r="M32" s="11">
        <v>2</v>
      </c>
      <c r="N32" s="11">
        <v>2</v>
      </c>
      <c r="O32" s="11">
        <v>2</v>
      </c>
      <c r="P32" s="11">
        <v>2</v>
      </c>
      <c r="Q32" s="11">
        <v>4</v>
      </c>
      <c r="R32" s="11">
        <v>2</v>
      </c>
      <c r="S32" s="11"/>
      <c r="T32" s="11">
        <v>2</v>
      </c>
      <c r="U32" s="91"/>
      <c r="V32" s="168" t="s">
        <v>124</v>
      </c>
      <c r="W32" s="101">
        <f>SUM(E32:U32)</f>
        <v>42</v>
      </c>
      <c r="X32" s="26"/>
      <c r="Y32" s="27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36"/>
      <c r="AW32" s="36"/>
      <c r="AX32" s="36"/>
      <c r="AY32" s="104"/>
      <c r="AZ32" s="29"/>
      <c r="BA32" s="29"/>
      <c r="BB32" s="29"/>
      <c r="BC32" s="29"/>
      <c r="BD32" s="29"/>
      <c r="BE32" s="29"/>
      <c r="BF32" s="29"/>
      <c r="BG32" s="29"/>
      <c r="BH32" s="29"/>
      <c r="BI32" s="179">
        <f t="shared" si="2"/>
        <v>42</v>
      </c>
    </row>
    <row r="33" spans="1:61" ht="20.25" customHeight="1">
      <c r="A33" s="210"/>
      <c r="B33" s="181"/>
      <c r="C33" s="181"/>
      <c r="D33" s="10" t="s">
        <v>23</v>
      </c>
      <c r="E33" s="79">
        <v>2</v>
      </c>
      <c r="F33" s="79">
        <v>2</v>
      </c>
      <c r="G33" s="79">
        <v>2</v>
      </c>
      <c r="H33" s="79">
        <v>2</v>
      </c>
      <c r="I33" s="83">
        <v>2</v>
      </c>
      <c r="J33" s="83">
        <v>1</v>
      </c>
      <c r="K33" s="79">
        <v>1</v>
      </c>
      <c r="L33" s="79">
        <v>1</v>
      </c>
      <c r="M33" s="79">
        <v>1</v>
      </c>
      <c r="N33" s="79">
        <v>1</v>
      </c>
      <c r="O33" s="79">
        <v>1</v>
      </c>
      <c r="P33" s="79">
        <v>1</v>
      </c>
      <c r="Q33" s="79">
        <v>1</v>
      </c>
      <c r="R33" s="79">
        <v>1</v>
      </c>
      <c r="S33" s="79"/>
      <c r="T33" s="79">
        <v>1</v>
      </c>
      <c r="U33" s="82"/>
      <c r="V33" s="82"/>
      <c r="W33" s="101">
        <f>SUM(E33:U33)</f>
        <v>20</v>
      </c>
      <c r="X33" s="26"/>
      <c r="Y33" s="27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36"/>
      <c r="AW33" s="36"/>
      <c r="AX33" s="36"/>
      <c r="AY33" s="104"/>
      <c r="AZ33" s="29"/>
      <c r="BA33" s="29"/>
      <c r="BB33" s="29"/>
      <c r="BC33" s="29"/>
      <c r="BD33" s="29"/>
      <c r="BE33" s="29"/>
      <c r="BF33" s="29"/>
      <c r="BG33" s="29"/>
      <c r="BH33" s="29"/>
      <c r="BI33" s="179">
        <f t="shared" si="2"/>
        <v>20</v>
      </c>
    </row>
    <row r="34" spans="1:61" ht="15">
      <c r="A34" s="210"/>
      <c r="B34" s="180" t="s">
        <v>41</v>
      </c>
      <c r="C34" s="180" t="s">
        <v>67</v>
      </c>
      <c r="D34" s="10" t="s">
        <v>29</v>
      </c>
      <c r="E34" s="11"/>
      <c r="F34" s="11"/>
      <c r="G34" s="11"/>
      <c r="H34" s="11"/>
      <c r="I34" s="49"/>
      <c r="J34" s="49"/>
      <c r="K34" s="11"/>
      <c r="L34" s="11"/>
      <c r="M34" s="11"/>
      <c r="N34" s="11"/>
      <c r="O34" s="11">
        <v>2</v>
      </c>
      <c r="P34" s="11">
        <v>2</v>
      </c>
      <c r="Q34" s="11">
        <v>2</v>
      </c>
      <c r="R34" s="11">
        <v>4</v>
      </c>
      <c r="S34" s="11">
        <v>4</v>
      </c>
      <c r="T34" s="11">
        <v>2</v>
      </c>
      <c r="U34" s="91"/>
      <c r="V34" s="168"/>
      <c r="W34" s="101">
        <f>SUM(E34:U34)</f>
        <v>16</v>
      </c>
      <c r="X34" s="26"/>
      <c r="Y34" s="27"/>
      <c r="Z34" s="11">
        <v>2</v>
      </c>
      <c r="AA34" s="11">
        <v>2</v>
      </c>
      <c r="AB34" s="11">
        <v>2</v>
      </c>
      <c r="AC34" s="11">
        <v>2</v>
      </c>
      <c r="AD34" s="11">
        <v>2</v>
      </c>
      <c r="AE34" s="11">
        <v>2</v>
      </c>
      <c r="AF34" s="11">
        <v>2</v>
      </c>
      <c r="AG34" s="11">
        <v>2</v>
      </c>
      <c r="AH34" s="11">
        <v>2</v>
      </c>
      <c r="AI34" s="11">
        <v>2</v>
      </c>
      <c r="AJ34" s="11">
        <v>2</v>
      </c>
      <c r="AK34" s="49">
        <v>2</v>
      </c>
      <c r="AL34" s="49">
        <v>2</v>
      </c>
      <c r="AM34" s="49">
        <v>2</v>
      </c>
      <c r="AN34" s="49"/>
      <c r="AO34" s="49"/>
      <c r="AP34" s="49"/>
      <c r="AQ34" s="49"/>
      <c r="AR34" s="49"/>
      <c r="AS34" s="49"/>
      <c r="AT34" s="49">
        <v>2</v>
      </c>
      <c r="AU34" s="49"/>
      <c r="AV34" s="36"/>
      <c r="AW34" s="36"/>
      <c r="AX34" s="36" t="s">
        <v>124</v>
      </c>
      <c r="AY34" s="104">
        <f>SUM(Z34:AW34)</f>
        <v>30</v>
      </c>
      <c r="AZ34" s="29"/>
      <c r="BA34" s="29"/>
      <c r="BB34" s="29"/>
      <c r="BC34" s="29"/>
      <c r="BD34" s="29"/>
      <c r="BE34" s="29"/>
      <c r="BF34" s="29"/>
      <c r="BG34" s="29"/>
      <c r="BH34" s="29"/>
      <c r="BI34" s="179">
        <f t="shared" si="2"/>
        <v>46</v>
      </c>
    </row>
    <row r="35" spans="1:61" ht="15">
      <c r="A35" s="210"/>
      <c r="B35" s="181"/>
      <c r="C35" s="181"/>
      <c r="D35" s="10" t="s">
        <v>23</v>
      </c>
      <c r="E35" s="79"/>
      <c r="F35" s="79"/>
      <c r="G35" s="79"/>
      <c r="H35" s="79"/>
      <c r="I35" s="83"/>
      <c r="J35" s="83"/>
      <c r="K35" s="79"/>
      <c r="L35" s="79"/>
      <c r="M35" s="79"/>
      <c r="N35" s="79"/>
      <c r="O35" s="79"/>
      <c r="P35" s="79">
        <v>1</v>
      </c>
      <c r="Q35" s="79">
        <v>1</v>
      </c>
      <c r="R35" s="79">
        <v>1</v>
      </c>
      <c r="S35" s="79">
        <v>1</v>
      </c>
      <c r="T35" s="79">
        <v>1</v>
      </c>
      <c r="U35" s="82"/>
      <c r="V35" s="82"/>
      <c r="W35" s="101">
        <f>SUM(E35:U35)</f>
        <v>5</v>
      </c>
      <c r="X35" s="26"/>
      <c r="Y35" s="27"/>
      <c r="Z35" s="79">
        <v>1</v>
      </c>
      <c r="AA35" s="79">
        <v>1</v>
      </c>
      <c r="AB35" s="79">
        <v>1</v>
      </c>
      <c r="AC35" s="79">
        <v>1</v>
      </c>
      <c r="AD35" s="79">
        <v>1</v>
      </c>
      <c r="AE35" s="79">
        <v>1</v>
      </c>
      <c r="AF35" s="79">
        <v>1</v>
      </c>
      <c r="AG35" s="79">
        <v>1</v>
      </c>
      <c r="AH35" s="79">
        <v>1</v>
      </c>
      <c r="AI35" s="79">
        <v>1</v>
      </c>
      <c r="AJ35" s="79">
        <v>1</v>
      </c>
      <c r="AK35" s="83">
        <v>1</v>
      </c>
      <c r="AL35" s="83">
        <v>1</v>
      </c>
      <c r="AM35" s="83">
        <v>1</v>
      </c>
      <c r="AN35" s="83"/>
      <c r="AO35" s="49"/>
      <c r="AP35" s="49"/>
      <c r="AQ35" s="49"/>
      <c r="AR35" s="49"/>
      <c r="AS35" s="49"/>
      <c r="AT35" s="83">
        <v>1</v>
      </c>
      <c r="AU35" s="49"/>
      <c r="AV35" s="36"/>
      <c r="AW35" s="36"/>
      <c r="AX35" s="36"/>
      <c r="AY35" s="104">
        <f>SUM(Z35:AW35)</f>
        <v>15</v>
      </c>
      <c r="AZ35" s="29"/>
      <c r="BA35" s="29"/>
      <c r="BB35" s="29"/>
      <c r="BC35" s="29"/>
      <c r="BD35" s="29"/>
      <c r="BE35" s="29"/>
      <c r="BF35" s="29"/>
      <c r="BG35" s="29"/>
      <c r="BH35" s="29"/>
      <c r="BI35" s="179">
        <f t="shared" si="2"/>
        <v>20</v>
      </c>
    </row>
    <row r="36" spans="1:61" ht="15">
      <c r="A36" s="210"/>
      <c r="B36" s="180" t="s">
        <v>42</v>
      </c>
      <c r="C36" s="182" t="s">
        <v>56</v>
      </c>
      <c r="D36" s="10" t="s">
        <v>29</v>
      </c>
      <c r="E36" s="11"/>
      <c r="F36" s="11"/>
      <c r="G36" s="11"/>
      <c r="H36" s="11"/>
      <c r="I36" s="49"/>
      <c r="J36" s="49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1"/>
      <c r="V36" s="168"/>
      <c r="W36" s="101"/>
      <c r="X36" s="26"/>
      <c r="Y36" s="27"/>
      <c r="Z36" s="11">
        <v>2</v>
      </c>
      <c r="AA36" s="11">
        <v>2</v>
      </c>
      <c r="AB36" s="11">
        <v>2</v>
      </c>
      <c r="AC36" s="11">
        <v>2</v>
      </c>
      <c r="AD36" s="11">
        <v>2</v>
      </c>
      <c r="AE36" s="11">
        <v>2</v>
      </c>
      <c r="AF36" s="11">
        <v>2</v>
      </c>
      <c r="AG36" s="11">
        <v>2</v>
      </c>
      <c r="AH36" s="11">
        <v>2</v>
      </c>
      <c r="AI36" s="11">
        <v>2</v>
      </c>
      <c r="AJ36" s="11">
        <v>2</v>
      </c>
      <c r="AK36" s="49">
        <v>2</v>
      </c>
      <c r="AL36" s="49">
        <v>2</v>
      </c>
      <c r="AM36" s="49">
        <v>2</v>
      </c>
      <c r="AN36" s="49">
        <v>2</v>
      </c>
      <c r="AO36" s="49">
        <v>2</v>
      </c>
      <c r="AP36" s="49">
        <v>36</v>
      </c>
      <c r="AQ36" s="49"/>
      <c r="AR36" s="49"/>
      <c r="AS36" s="49"/>
      <c r="AT36" s="49"/>
      <c r="AU36" s="49"/>
      <c r="AV36" s="36"/>
      <c r="AW36" s="36"/>
      <c r="AX36" s="36" t="s">
        <v>124</v>
      </c>
      <c r="AY36" s="104">
        <f>SUM(Z36:AW36)</f>
        <v>68</v>
      </c>
      <c r="AZ36" s="29"/>
      <c r="BA36" s="29"/>
      <c r="BB36" s="29"/>
      <c r="BC36" s="29"/>
      <c r="BD36" s="29"/>
      <c r="BE36" s="29"/>
      <c r="BF36" s="29"/>
      <c r="BG36" s="29"/>
      <c r="BH36" s="29"/>
      <c r="BI36" s="179">
        <f t="shared" si="2"/>
        <v>68</v>
      </c>
    </row>
    <row r="37" spans="1:61" ht="15">
      <c r="A37" s="210"/>
      <c r="B37" s="181"/>
      <c r="C37" s="183"/>
      <c r="D37" s="10" t="s">
        <v>23</v>
      </c>
      <c r="E37" s="79"/>
      <c r="F37" s="79"/>
      <c r="G37" s="79"/>
      <c r="H37" s="79"/>
      <c r="I37" s="83"/>
      <c r="J37" s="83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82"/>
      <c r="V37" s="82"/>
      <c r="W37" s="101"/>
      <c r="X37" s="26"/>
      <c r="Y37" s="27"/>
      <c r="Z37" s="79">
        <v>1</v>
      </c>
      <c r="AA37" s="79">
        <v>1</v>
      </c>
      <c r="AB37" s="79">
        <v>1</v>
      </c>
      <c r="AC37" s="79">
        <v>1</v>
      </c>
      <c r="AD37" s="79">
        <v>1</v>
      </c>
      <c r="AE37" s="79">
        <v>1</v>
      </c>
      <c r="AF37" s="79">
        <v>1</v>
      </c>
      <c r="AG37" s="79">
        <v>1</v>
      </c>
      <c r="AH37" s="79">
        <v>1</v>
      </c>
      <c r="AI37" s="79">
        <v>1</v>
      </c>
      <c r="AJ37" s="79">
        <v>1</v>
      </c>
      <c r="AK37" s="83">
        <v>1</v>
      </c>
      <c r="AL37" s="83">
        <v>1</v>
      </c>
      <c r="AM37" s="83">
        <v>1</v>
      </c>
      <c r="AN37" s="83">
        <v>1</v>
      </c>
      <c r="AO37" s="83">
        <v>1</v>
      </c>
      <c r="AP37" s="83">
        <v>18</v>
      </c>
      <c r="AQ37" s="49"/>
      <c r="AR37" s="49"/>
      <c r="AS37" s="49"/>
      <c r="AT37" s="49"/>
      <c r="AU37" s="49"/>
      <c r="AV37" s="36"/>
      <c r="AW37" s="36"/>
      <c r="AX37" s="36"/>
      <c r="AY37" s="104">
        <f>SUM(Z37:AW37)</f>
        <v>34</v>
      </c>
      <c r="AZ37" s="29"/>
      <c r="BA37" s="29"/>
      <c r="BB37" s="29"/>
      <c r="BC37" s="29"/>
      <c r="BD37" s="29"/>
      <c r="BE37" s="29"/>
      <c r="BF37" s="29"/>
      <c r="BG37" s="29"/>
      <c r="BH37" s="29"/>
      <c r="BI37" s="179">
        <f t="shared" si="2"/>
        <v>34</v>
      </c>
    </row>
    <row r="38" spans="1:61" ht="15">
      <c r="A38" s="210"/>
      <c r="B38" s="188" t="s">
        <v>45</v>
      </c>
      <c r="C38" s="190" t="s">
        <v>53</v>
      </c>
      <c r="D38" s="10" t="s">
        <v>29</v>
      </c>
      <c r="E38" s="11"/>
      <c r="F38" s="11"/>
      <c r="G38" s="11"/>
      <c r="H38" s="11"/>
      <c r="I38" s="49"/>
      <c r="J38" s="49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21"/>
      <c r="V38" s="168"/>
      <c r="W38" s="101"/>
      <c r="X38" s="26"/>
      <c r="Y38" s="27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36"/>
      <c r="AW38" s="36"/>
      <c r="AX38" s="36"/>
      <c r="AY38" s="104"/>
      <c r="AZ38" s="29"/>
      <c r="BA38" s="29"/>
      <c r="BB38" s="29"/>
      <c r="BC38" s="29"/>
      <c r="BD38" s="29"/>
      <c r="BE38" s="29"/>
      <c r="BF38" s="29"/>
      <c r="BG38" s="29"/>
      <c r="BH38" s="29"/>
      <c r="BI38" s="179">
        <f t="shared" si="2"/>
        <v>0</v>
      </c>
    </row>
    <row r="39" spans="1:61" ht="15">
      <c r="A39" s="210"/>
      <c r="B39" s="189"/>
      <c r="C39" s="189"/>
      <c r="D39" s="10" t="s">
        <v>23</v>
      </c>
      <c r="E39" s="11"/>
      <c r="F39" s="11"/>
      <c r="G39" s="11"/>
      <c r="H39" s="11"/>
      <c r="I39" s="49"/>
      <c r="J39" s="4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21"/>
      <c r="V39" s="168"/>
      <c r="W39" s="101"/>
      <c r="X39" s="26"/>
      <c r="Y39" s="27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36"/>
      <c r="AW39" s="36"/>
      <c r="AX39" s="36"/>
      <c r="AY39" s="104"/>
      <c r="AZ39" s="29"/>
      <c r="BA39" s="29"/>
      <c r="BB39" s="29"/>
      <c r="BC39" s="29"/>
      <c r="BD39" s="29"/>
      <c r="BE39" s="29"/>
      <c r="BF39" s="29"/>
      <c r="BG39" s="29"/>
      <c r="BH39" s="29"/>
      <c r="BI39" s="179">
        <f t="shared" si="2"/>
        <v>0</v>
      </c>
    </row>
    <row r="40" spans="1:61" ht="15.75" customHeight="1">
      <c r="A40" s="210"/>
      <c r="B40" s="188" t="s">
        <v>44</v>
      </c>
      <c r="C40" s="190" t="s">
        <v>106</v>
      </c>
      <c r="D40" s="10"/>
      <c r="E40" s="14"/>
      <c r="F40" s="14"/>
      <c r="G40" s="14"/>
      <c r="H40" s="14"/>
      <c r="I40" s="50"/>
      <c r="J40" s="50"/>
      <c r="K40" s="14"/>
      <c r="L40" s="14"/>
      <c r="M40" s="14"/>
      <c r="N40" s="14"/>
      <c r="O40" s="14"/>
      <c r="P40" s="14"/>
      <c r="Q40" s="14"/>
      <c r="R40" s="14"/>
      <c r="S40" s="14"/>
      <c r="T40" s="11"/>
      <c r="U40" s="21"/>
      <c r="V40" s="168"/>
      <c r="W40" s="101"/>
      <c r="X40" s="26"/>
      <c r="Y40" s="26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6"/>
      <c r="AW40" s="186"/>
      <c r="AX40" s="172"/>
      <c r="AY40" s="104"/>
      <c r="AZ40" s="29"/>
      <c r="BA40" s="29"/>
      <c r="BB40" s="29"/>
      <c r="BC40" s="29"/>
      <c r="BD40" s="29"/>
      <c r="BE40" s="29"/>
      <c r="BF40" s="29"/>
      <c r="BG40" s="29"/>
      <c r="BH40" s="29"/>
      <c r="BI40" s="179">
        <f t="shared" si="2"/>
        <v>0</v>
      </c>
    </row>
    <row r="41" spans="1:61" ht="47.25" customHeight="1">
      <c r="A41" s="210"/>
      <c r="B41" s="189"/>
      <c r="C41" s="189"/>
      <c r="D41" s="10"/>
      <c r="E41" s="11"/>
      <c r="F41" s="11"/>
      <c r="G41" s="11"/>
      <c r="H41" s="11"/>
      <c r="I41" s="49"/>
      <c r="J41" s="49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21"/>
      <c r="V41" s="168"/>
      <c r="W41" s="101"/>
      <c r="X41" s="26"/>
      <c r="Y41" s="27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37"/>
      <c r="AW41" s="187"/>
      <c r="AX41" s="173"/>
      <c r="AY41" s="104"/>
      <c r="AZ41" s="29"/>
      <c r="BA41" s="29"/>
      <c r="BB41" s="29"/>
      <c r="BC41" s="29"/>
      <c r="BD41" s="29"/>
      <c r="BE41" s="29"/>
      <c r="BF41" s="29"/>
      <c r="BG41" s="29"/>
      <c r="BH41" s="29"/>
      <c r="BI41" s="179">
        <f t="shared" si="2"/>
        <v>0</v>
      </c>
    </row>
    <row r="42" spans="1:61" ht="31.5" customHeight="1">
      <c r="A42" s="210"/>
      <c r="B42" s="180" t="s">
        <v>48</v>
      </c>
      <c r="C42" s="182" t="s">
        <v>107</v>
      </c>
      <c r="D42" s="10" t="s">
        <v>29</v>
      </c>
      <c r="E42" s="11">
        <v>2</v>
      </c>
      <c r="F42" s="11"/>
      <c r="G42" s="11">
        <v>2</v>
      </c>
      <c r="H42" s="11">
        <v>2</v>
      </c>
      <c r="I42" s="49"/>
      <c r="J42" s="49">
        <v>2</v>
      </c>
      <c r="K42" s="11"/>
      <c r="L42" s="11">
        <v>2</v>
      </c>
      <c r="M42" s="11"/>
      <c r="N42" s="11"/>
      <c r="O42" s="11">
        <v>2</v>
      </c>
      <c r="P42" s="11">
        <v>2</v>
      </c>
      <c r="Q42" s="11">
        <v>4</v>
      </c>
      <c r="R42" s="11"/>
      <c r="S42" s="11">
        <v>2</v>
      </c>
      <c r="T42" s="11"/>
      <c r="U42" s="32"/>
      <c r="V42" s="168"/>
      <c r="W42" s="101">
        <f aca="true" t="shared" si="5" ref="W42:W47">SUM(E42:U42)</f>
        <v>20</v>
      </c>
      <c r="X42" s="26"/>
      <c r="Y42" s="27"/>
      <c r="Z42" s="49"/>
      <c r="AA42" s="49"/>
      <c r="AB42" s="49"/>
      <c r="AC42" s="49">
        <v>2</v>
      </c>
      <c r="AD42" s="49"/>
      <c r="AE42" s="49">
        <v>2</v>
      </c>
      <c r="AF42" s="49">
        <v>2</v>
      </c>
      <c r="AG42" s="49">
        <v>2</v>
      </c>
      <c r="AH42" s="49">
        <v>2</v>
      </c>
      <c r="AI42" s="49">
        <v>2</v>
      </c>
      <c r="AJ42" s="49">
        <v>2</v>
      </c>
      <c r="AK42" s="49">
        <v>2</v>
      </c>
      <c r="AL42" s="49">
        <v>2</v>
      </c>
      <c r="AM42" s="49"/>
      <c r="AN42" s="49">
        <v>1</v>
      </c>
      <c r="AO42" s="49">
        <v>1</v>
      </c>
      <c r="AP42" s="49"/>
      <c r="AQ42" s="49"/>
      <c r="AR42" s="49"/>
      <c r="AS42" s="49"/>
      <c r="AT42" s="49">
        <v>2</v>
      </c>
      <c r="AU42" s="110"/>
      <c r="AV42" s="37"/>
      <c r="AW42" s="36"/>
      <c r="AX42" s="36"/>
      <c r="AY42" s="104">
        <f aca="true" t="shared" si="6" ref="AY42:AY47">SUM(Z42:AW42)</f>
        <v>22</v>
      </c>
      <c r="AZ42" s="29"/>
      <c r="BA42" s="29"/>
      <c r="BB42" s="29"/>
      <c r="BC42" s="29"/>
      <c r="BD42" s="29"/>
      <c r="BE42" s="29"/>
      <c r="BF42" s="29"/>
      <c r="BG42" s="29"/>
      <c r="BH42" s="29"/>
      <c r="BI42" s="179">
        <f t="shared" si="2"/>
        <v>42</v>
      </c>
    </row>
    <row r="43" spans="1:61" ht="49.5" customHeight="1">
      <c r="A43" s="210"/>
      <c r="B43" s="181"/>
      <c r="C43" s="181"/>
      <c r="D43" s="10" t="s">
        <v>23</v>
      </c>
      <c r="E43" s="79">
        <v>1</v>
      </c>
      <c r="F43" s="79"/>
      <c r="G43" s="79">
        <v>1</v>
      </c>
      <c r="H43" s="79">
        <v>1</v>
      </c>
      <c r="I43" s="83"/>
      <c r="J43" s="83">
        <v>1</v>
      </c>
      <c r="K43" s="79"/>
      <c r="L43" s="79">
        <v>1</v>
      </c>
      <c r="M43" s="79"/>
      <c r="N43" s="79"/>
      <c r="O43" s="79">
        <v>1</v>
      </c>
      <c r="P43" s="79">
        <v>1</v>
      </c>
      <c r="Q43" s="79">
        <v>3</v>
      </c>
      <c r="R43" s="79">
        <v>1</v>
      </c>
      <c r="S43" s="79">
        <v>1</v>
      </c>
      <c r="T43" s="79"/>
      <c r="U43" s="82"/>
      <c r="V43" s="82"/>
      <c r="W43" s="101">
        <f t="shared" si="5"/>
        <v>12</v>
      </c>
      <c r="X43" s="26"/>
      <c r="Y43" s="27"/>
      <c r="Z43" s="83"/>
      <c r="AA43" s="83"/>
      <c r="AB43" s="83"/>
      <c r="AC43" s="83">
        <v>1</v>
      </c>
      <c r="AD43" s="83"/>
      <c r="AE43" s="83">
        <v>1</v>
      </c>
      <c r="AF43" s="83"/>
      <c r="AG43" s="83">
        <v>3</v>
      </c>
      <c r="AH43" s="83">
        <v>2</v>
      </c>
      <c r="AI43" s="83">
        <v>2</v>
      </c>
      <c r="AJ43" s="83">
        <v>3</v>
      </c>
      <c r="AK43" s="83">
        <v>2</v>
      </c>
      <c r="AL43" s="83">
        <v>2</v>
      </c>
      <c r="AM43" s="83">
        <v>1</v>
      </c>
      <c r="AN43" s="83">
        <v>1</v>
      </c>
      <c r="AO43" s="83">
        <v>4</v>
      </c>
      <c r="AP43" s="83"/>
      <c r="AQ43" s="83"/>
      <c r="AR43" s="83"/>
      <c r="AS43" s="83"/>
      <c r="AT43" s="83"/>
      <c r="AU43" s="83"/>
      <c r="AV43" s="80"/>
      <c r="AW43" s="81"/>
      <c r="AX43" s="81"/>
      <c r="AY43" s="104">
        <f t="shared" si="6"/>
        <v>22</v>
      </c>
      <c r="AZ43" s="29"/>
      <c r="BA43" s="29"/>
      <c r="BB43" s="29"/>
      <c r="BC43" s="29"/>
      <c r="BD43" s="29"/>
      <c r="BE43" s="29"/>
      <c r="BF43" s="29"/>
      <c r="BG43" s="29"/>
      <c r="BH43" s="29"/>
      <c r="BI43" s="179">
        <f t="shared" si="2"/>
        <v>34</v>
      </c>
    </row>
    <row r="44" spans="1:61" ht="48" customHeight="1">
      <c r="A44" s="210"/>
      <c r="B44" s="90" t="s">
        <v>93</v>
      </c>
      <c r="C44" s="93" t="s">
        <v>108</v>
      </c>
      <c r="D44" s="10"/>
      <c r="E44" s="11"/>
      <c r="F44" s="11"/>
      <c r="G44" s="11"/>
      <c r="H44" s="11"/>
      <c r="I44" s="49"/>
      <c r="J44" s="49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3"/>
      <c r="V44" s="13"/>
      <c r="W44" s="104">
        <f t="shared" si="5"/>
        <v>0</v>
      </c>
      <c r="X44" s="26"/>
      <c r="Y44" s="28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37"/>
      <c r="AW44" s="36"/>
      <c r="AX44" s="36"/>
      <c r="AY44" s="104">
        <f t="shared" si="6"/>
        <v>0</v>
      </c>
      <c r="AZ44" s="29"/>
      <c r="BA44" s="29"/>
      <c r="BB44" s="29"/>
      <c r="BC44" s="29"/>
      <c r="BD44" s="29"/>
      <c r="BE44" s="29"/>
      <c r="BF44" s="29"/>
      <c r="BG44" s="29"/>
      <c r="BH44" s="29"/>
      <c r="BI44" s="179">
        <f t="shared" si="2"/>
        <v>0</v>
      </c>
    </row>
    <row r="45" spans="1:61" ht="33.75" customHeight="1">
      <c r="A45" s="210"/>
      <c r="B45" s="180" t="s">
        <v>94</v>
      </c>
      <c r="C45" s="182" t="s">
        <v>133</v>
      </c>
      <c r="D45" s="10" t="s">
        <v>29</v>
      </c>
      <c r="E45" s="100"/>
      <c r="F45" s="100">
        <v>2</v>
      </c>
      <c r="G45" s="100">
        <v>2</v>
      </c>
      <c r="H45" s="100"/>
      <c r="I45" s="107"/>
      <c r="J45" s="107">
        <v>2</v>
      </c>
      <c r="K45" s="100">
        <v>2</v>
      </c>
      <c r="L45" s="100">
        <v>2</v>
      </c>
      <c r="M45" s="100">
        <v>2</v>
      </c>
      <c r="N45" s="100"/>
      <c r="O45" s="100"/>
      <c r="P45" s="100">
        <v>2</v>
      </c>
      <c r="Q45" s="100"/>
      <c r="R45" s="100"/>
      <c r="S45" s="100">
        <v>2</v>
      </c>
      <c r="T45" s="100">
        <v>2</v>
      </c>
      <c r="U45" s="111"/>
      <c r="V45" s="111"/>
      <c r="W45" s="104">
        <f t="shared" si="5"/>
        <v>18</v>
      </c>
      <c r="X45" s="29"/>
      <c r="Y45" s="27"/>
      <c r="Z45" s="107">
        <v>4</v>
      </c>
      <c r="AA45" s="107">
        <v>2</v>
      </c>
      <c r="AB45" s="107">
        <v>6</v>
      </c>
      <c r="AC45" s="107"/>
      <c r="AD45" s="107">
        <v>4</v>
      </c>
      <c r="AE45" s="107">
        <v>2</v>
      </c>
      <c r="AF45" s="107"/>
      <c r="AG45" s="107">
        <v>4</v>
      </c>
      <c r="AH45" s="107">
        <v>2</v>
      </c>
      <c r="AI45" s="107">
        <v>2</v>
      </c>
      <c r="AJ45" s="107">
        <v>2</v>
      </c>
      <c r="AK45" s="107">
        <v>2</v>
      </c>
      <c r="AL45" s="107">
        <v>2</v>
      </c>
      <c r="AM45" s="107">
        <v>2</v>
      </c>
      <c r="AN45" s="107"/>
      <c r="AO45" s="107">
        <v>10</v>
      </c>
      <c r="AP45" s="107"/>
      <c r="AQ45" s="107">
        <v>6</v>
      </c>
      <c r="AR45" s="107">
        <v>8</v>
      </c>
      <c r="AS45" s="107">
        <v>6</v>
      </c>
      <c r="AT45" s="107">
        <v>18</v>
      </c>
      <c r="AU45" s="110" t="s">
        <v>109</v>
      </c>
      <c r="AV45" s="80"/>
      <c r="AW45" s="81"/>
      <c r="AX45" s="81"/>
      <c r="AY45" s="104">
        <f t="shared" si="6"/>
        <v>82</v>
      </c>
      <c r="AZ45" s="29"/>
      <c r="BA45" s="29"/>
      <c r="BB45" s="29"/>
      <c r="BC45" s="29"/>
      <c r="BD45" s="29"/>
      <c r="BE45" s="29"/>
      <c r="BF45" s="29"/>
      <c r="BG45" s="29"/>
      <c r="BH45" s="29"/>
      <c r="BI45" s="179">
        <f t="shared" si="2"/>
        <v>100</v>
      </c>
    </row>
    <row r="46" spans="1:61" ht="21.75" customHeight="1">
      <c r="A46" s="210"/>
      <c r="B46" s="181"/>
      <c r="C46" s="183"/>
      <c r="D46" s="10" t="s">
        <v>23</v>
      </c>
      <c r="E46" s="83"/>
      <c r="F46" s="83">
        <v>1</v>
      </c>
      <c r="G46" s="83">
        <v>1</v>
      </c>
      <c r="H46" s="79"/>
      <c r="I46" s="83"/>
      <c r="J46" s="83">
        <v>1</v>
      </c>
      <c r="K46" s="83">
        <v>1</v>
      </c>
      <c r="L46" s="83">
        <v>1</v>
      </c>
      <c r="M46" s="83">
        <v>1</v>
      </c>
      <c r="N46" s="83"/>
      <c r="O46" s="83"/>
      <c r="P46" s="83">
        <v>1</v>
      </c>
      <c r="Q46" s="83"/>
      <c r="R46" s="83"/>
      <c r="S46" s="83">
        <v>2</v>
      </c>
      <c r="T46" s="83">
        <v>1</v>
      </c>
      <c r="U46" s="81"/>
      <c r="V46" s="81"/>
      <c r="W46" s="104">
        <f t="shared" si="5"/>
        <v>10</v>
      </c>
      <c r="X46" s="29"/>
      <c r="Y46" s="27"/>
      <c r="Z46" s="83">
        <v>2</v>
      </c>
      <c r="AA46" s="83">
        <v>1</v>
      </c>
      <c r="AB46" s="83">
        <v>2</v>
      </c>
      <c r="AC46" s="83"/>
      <c r="AD46" s="83">
        <v>2</v>
      </c>
      <c r="AE46" s="83">
        <v>1</v>
      </c>
      <c r="AF46" s="83"/>
      <c r="AG46" s="83"/>
      <c r="AH46" s="83"/>
      <c r="AI46" s="83"/>
      <c r="AJ46" s="83"/>
      <c r="AK46" s="83"/>
      <c r="AL46" s="83"/>
      <c r="AM46" s="83"/>
      <c r="AN46" s="83"/>
      <c r="AO46" s="83">
        <v>2</v>
      </c>
      <c r="AP46" s="83"/>
      <c r="AQ46" s="83">
        <v>4</v>
      </c>
      <c r="AR46" s="83">
        <v>4</v>
      </c>
      <c r="AS46" s="83">
        <v>3</v>
      </c>
      <c r="AT46" s="83">
        <v>9</v>
      </c>
      <c r="AU46" s="83"/>
      <c r="AV46" s="80"/>
      <c r="AW46" s="81"/>
      <c r="AX46" s="81"/>
      <c r="AY46" s="104">
        <f t="shared" si="6"/>
        <v>30</v>
      </c>
      <c r="AZ46" s="29"/>
      <c r="BA46" s="29"/>
      <c r="BB46" s="29"/>
      <c r="BC46" s="29"/>
      <c r="BD46" s="29"/>
      <c r="BE46" s="29"/>
      <c r="BF46" s="29"/>
      <c r="BG46" s="29"/>
      <c r="BH46" s="29"/>
      <c r="BI46" s="179">
        <f t="shared" si="2"/>
        <v>40</v>
      </c>
    </row>
    <row r="47" spans="1:61" ht="21.75" customHeight="1">
      <c r="A47" s="210"/>
      <c r="B47" s="95" t="s">
        <v>97</v>
      </c>
      <c r="C47" s="96" t="s">
        <v>54</v>
      </c>
      <c r="D47" s="10"/>
      <c r="E47" s="107"/>
      <c r="F47" s="107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36"/>
      <c r="V47" s="36"/>
      <c r="W47" s="104">
        <f t="shared" si="5"/>
        <v>0</v>
      </c>
      <c r="X47" s="29"/>
      <c r="Y47" s="27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112">
        <v>36</v>
      </c>
      <c r="AW47" s="113">
        <v>36</v>
      </c>
      <c r="AX47" s="36"/>
      <c r="AY47" s="104">
        <f t="shared" si="6"/>
        <v>72</v>
      </c>
      <c r="AZ47" s="29"/>
      <c r="BA47" s="29"/>
      <c r="BB47" s="29"/>
      <c r="BC47" s="29"/>
      <c r="BD47" s="29"/>
      <c r="BE47" s="29"/>
      <c r="BF47" s="29"/>
      <c r="BG47" s="29"/>
      <c r="BH47" s="29"/>
      <c r="BI47" s="179">
        <f t="shared" si="2"/>
        <v>72</v>
      </c>
    </row>
    <row r="48" spans="1:61" ht="48.75" customHeight="1">
      <c r="A48" s="210"/>
      <c r="B48" s="98" t="s">
        <v>110</v>
      </c>
      <c r="C48" s="59" t="s">
        <v>75</v>
      </c>
      <c r="D48" s="10"/>
      <c r="E48" s="11"/>
      <c r="F48" s="11"/>
      <c r="G48" s="11"/>
      <c r="H48" s="11"/>
      <c r="I48" s="49"/>
      <c r="J48" s="49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3"/>
      <c r="V48" s="13"/>
      <c r="W48" s="104"/>
      <c r="X48" s="29"/>
      <c r="Y48" s="27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37"/>
      <c r="AW48" s="36"/>
      <c r="AX48" s="36"/>
      <c r="AY48" s="104"/>
      <c r="AZ48" s="29"/>
      <c r="BA48" s="29"/>
      <c r="BB48" s="29"/>
      <c r="BC48" s="29"/>
      <c r="BD48" s="29"/>
      <c r="BE48" s="29"/>
      <c r="BF48" s="29"/>
      <c r="BG48" s="29"/>
      <c r="BH48" s="29"/>
      <c r="BI48" s="179">
        <f t="shared" si="2"/>
        <v>0</v>
      </c>
    </row>
    <row r="49" spans="1:61" ht="27.75" customHeight="1">
      <c r="A49" s="210"/>
      <c r="B49" s="180" t="s">
        <v>115</v>
      </c>
      <c r="C49" s="182" t="s">
        <v>76</v>
      </c>
      <c r="D49" s="10" t="s">
        <v>29</v>
      </c>
      <c r="E49" s="11"/>
      <c r="F49" s="11"/>
      <c r="G49" s="11"/>
      <c r="H49" s="11"/>
      <c r="I49" s="49"/>
      <c r="J49" s="49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3"/>
      <c r="V49" s="13"/>
      <c r="W49" s="104">
        <f>SUM(E49:U49)</f>
        <v>0</v>
      </c>
      <c r="X49" s="29"/>
      <c r="Y49" s="27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37"/>
      <c r="AW49" s="36"/>
      <c r="AX49" s="36"/>
      <c r="AY49" s="104">
        <f>SUM(Z49:AW49)</f>
        <v>0</v>
      </c>
      <c r="AZ49" s="29"/>
      <c r="BA49" s="29"/>
      <c r="BB49" s="29"/>
      <c r="BC49" s="29"/>
      <c r="BD49" s="29"/>
      <c r="BE49" s="29"/>
      <c r="BF49" s="29"/>
      <c r="BG49" s="29"/>
      <c r="BH49" s="29"/>
      <c r="BI49" s="179">
        <f t="shared" si="2"/>
        <v>0</v>
      </c>
    </row>
    <row r="50" spans="1:61" ht="21.75" customHeight="1">
      <c r="A50" s="210"/>
      <c r="B50" s="181"/>
      <c r="C50" s="181"/>
      <c r="D50" s="10" t="s">
        <v>23</v>
      </c>
      <c r="E50" s="11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4"/>
      <c r="V50" s="84"/>
      <c r="W50" s="104">
        <f>SUM(E50:U50)</f>
        <v>0</v>
      </c>
      <c r="X50" s="29"/>
      <c r="Y50" s="27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0"/>
      <c r="AW50" s="81"/>
      <c r="AX50" s="81"/>
      <c r="AY50" s="104">
        <f>SUM(Z50:AW50)</f>
        <v>0</v>
      </c>
      <c r="AZ50" s="29"/>
      <c r="BA50" s="29"/>
      <c r="BB50" s="29"/>
      <c r="BC50" s="29"/>
      <c r="BD50" s="29"/>
      <c r="BE50" s="29"/>
      <c r="BF50" s="29"/>
      <c r="BG50" s="29"/>
      <c r="BH50" s="29"/>
      <c r="BI50" s="179">
        <f t="shared" si="2"/>
        <v>0</v>
      </c>
    </row>
    <row r="51" spans="1:61" ht="15">
      <c r="A51" s="210"/>
      <c r="B51" s="24" t="s">
        <v>73</v>
      </c>
      <c r="C51" s="33" t="s">
        <v>54</v>
      </c>
      <c r="D51" s="10"/>
      <c r="E51" s="79"/>
      <c r="F51" s="15"/>
      <c r="G51" s="15"/>
      <c r="H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U51" s="84"/>
      <c r="V51" s="84"/>
      <c r="W51" s="104"/>
      <c r="X51" s="29"/>
      <c r="Y51" s="27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107"/>
      <c r="AM51" s="49"/>
      <c r="AN51" s="49"/>
      <c r="AO51" s="49"/>
      <c r="AP51" s="49"/>
      <c r="AQ51" s="49"/>
      <c r="AR51" s="49"/>
      <c r="AS51" s="49"/>
      <c r="AT51" s="49"/>
      <c r="AU51" s="49"/>
      <c r="AV51" s="37"/>
      <c r="AW51" s="36"/>
      <c r="AX51" s="36"/>
      <c r="AY51" s="104">
        <f>SUM(Z51:AW51)</f>
        <v>0</v>
      </c>
      <c r="AZ51" s="29"/>
      <c r="BA51" s="29"/>
      <c r="BB51" s="29"/>
      <c r="BC51" s="29"/>
      <c r="BD51" s="29"/>
      <c r="BE51" s="29"/>
      <c r="BF51" s="29"/>
      <c r="BG51" s="29"/>
      <c r="BH51" s="29"/>
      <c r="BI51" s="179">
        <f>SUM(AY51+W51)</f>
        <v>0</v>
      </c>
    </row>
    <row r="52" spans="1:61" ht="30.75">
      <c r="A52" s="210"/>
      <c r="B52" s="24" t="s">
        <v>74</v>
      </c>
      <c r="C52" s="33" t="s">
        <v>72</v>
      </c>
      <c r="D52" s="10"/>
      <c r="E52" s="11"/>
      <c r="F52" s="11"/>
      <c r="G52" s="11"/>
      <c r="H52" s="11"/>
      <c r="I52" s="49"/>
      <c r="J52" s="49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3"/>
      <c r="V52" s="13"/>
      <c r="W52" s="104"/>
      <c r="X52" s="29"/>
      <c r="Y52" s="27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37"/>
      <c r="AW52" s="36"/>
      <c r="AX52" s="36"/>
      <c r="AY52" s="104"/>
      <c r="AZ52" s="29"/>
      <c r="BA52" s="29"/>
      <c r="BB52" s="29"/>
      <c r="BC52" s="29"/>
      <c r="BD52" s="29"/>
      <c r="BE52" s="29"/>
      <c r="BF52" s="29"/>
      <c r="BG52" s="29"/>
      <c r="BH52" s="29"/>
      <c r="BI52" s="179">
        <f t="shared" si="2"/>
        <v>0</v>
      </c>
    </row>
    <row r="53" spans="1:61" ht="15">
      <c r="A53" s="210"/>
      <c r="B53" s="24"/>
      <c r="C53" s="59"/>
      <c r="D53" s="10"/>
      <c r="E53" s="11"/>
      <c r="F53" s="11"/>
      <c r="G53" s="11"/>
      <c r="H53" s="11"/>
      <c r="I53" s="49"/>
      <c r="J53" s="49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3"/>
      <c r="V53" s="13"/>
      <c r="W53" s="64">
        <f>SUM(W8:W52)</f>
        <v>891</v>
      </c>
      <c r="X53" s="29"/>
      <c r="Y53" s="27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37"/>
      <c r="AW53" s="36"/>
      <c r="AX53" s="36"/>
      <c r="AY53" s="64">
        <f>SUM(AY8:AY52)</f>
        <v>1205</v>
      </c>
      <c r="AZ53" s="29"/>
      <c r="BA53" s="29"/>
      <c r="BB53" s="29"/>
      <c r="BC53" s="29"/>
      <c r="BD53" s="29"/>
      <c r="BE53" s="29"/>
      <c r="BF53" s="29"/>
      <c r="BG53" s="29"/>
      <c r="BH53" s="29"/>
      <c r="BI53" s="13"/>
    </row>
    <row r="54" spans="1:61" ht="15">
      <c r="A54" s="210"/>
      <c r="B54" s="205" t="s">
        <v>37</v>
      </c>
      <c r="C54" s="205"/>
      <c r="D54" s="205"/>
      <c r="E54" s="18">
        <f aca="true" t="shared" si="7" ref="E54:U54">SUM(E8:E52)</f>
        <v>54</v>
      </c>
      <c r="F54" s="18">
        <f t="shared" si="7"/>
        <v>54</v>
      </c>
      <c r="G54" s="18">
        <f t="shared" si="7"/>
        <v>54</v>
      </c>
      <c r="H54" s="18">
        <f t="shared" si="7"/>
        <v>54</v>
      </c>
      <c r="I54" s="51">
        <f t="shared" si="7"/>
        <v>54</v>
      </c>
      <c r="J54" s="51">
        <f t="shared" si="7"/>
        <v>54</v>
      </c>
      <c r="K54" s="18">
        <f t="shared" si="7"/>
        <v>54</v>
      </c>
      <c r="L54" s="18">
        <f t="shared" si="7"/>
        <v>54</v>
      </c>
      <c r="M54" s="18">
        <f t="shared" si="7"/>
        <v>54</v>
      </c>
      <c r="N54" s="18">
        <f t="shared" si="7"/>
        <v>54</v>
      </c>
      <c r="O54" s="18">
        <f t="shared" si="7"/>
        <v>54</v>
      </c>
      <c r="P54" s="18">
        <f t="shared" si="7"/>
        <v>54</v>
      </c>
      <c r="Q54" s="18">
        <f t="shared" si="7"/>
        <v>54</v>
      </c>
      <c r="R54" s="18">
        <f t="shared" si="7"/>
        <v>54</v>
      </c>
      <c r="S54" s="18">
        <f t="shared" si="7"/>
        <v>54</v>
      </c>
      <c r="T54" s="10">
        <f t="shared" si="7"/>
        <v>54</v>
      </c>
      <c r="U54" s="22">
        <f t="shared" si="7"/>
        <v>27</v>
      </c>
      <c r="V54" s="169"/>
      <c r="W54" s="65">
        <f>SUM(E54:U54)</f>
        <v>891</v>
      </c>
      <c r="X54" s="30">
        <v>0</v>
      </c>
      <c r="Y54" s="31">
        <v>0</v>
      </c>
      <c r="Z54" s="18">
        <f aca="true" t="shared" si="8" ref="Z54:AJ54">SUM(Z8:Z53)</f>
        <v>54</v>
      </c>
      <c r="AA54" s="18">
        <f t="shared" si="8"/>
        <v>54</v>
      </c>
      <c r="AB54" s="18">
        <f t="shared" si="8"/>
        <v>54</v>
      </c>
      <c r="AC54" s="18">
        <f t="shared" si="8"/>
        <v>54</v>
      </c>
      <c r="AD54" s="18">
        <f t="shared" si="8"/>
        <v>54</v>
      </c>
      <c r="AE54" s="18">
        <f t="shared" si="8"/>
        <v>54</v>
      </c>
      <c r="AF54" s="18">
        <f t="shared" si="8"/>
        <v>56</v>
      </c>
      <c r="AG54" s="18">
        <f t="shared" si="8"/>
        <v>54</v>
      </c>
      <c r="AH54" s="18">
        <f t="shared" si="8"/>
        <v>54</v>
      </c>
      <c r="AI54" s="18">
        <f t="shared" si="8"/>
        <v>54</v>
      </c>
      <c r="AJ54" s="18">
        <f t="shared" si="8"/>
        <v>52</v>
      </c>
      <c r="AK54" s="51">
        <f>SUM(AK9:AK53)</f>
        <v>54</v>
      </c>
      <c r="AL54" s="51">
        <f aca="true" t="shared" si="9" ref="AL54:AT54">SUM(AL8:AL53)</f>
        <v>54</v>
      </c>
      <c r="AM54" s="51">
        <f t="shared" si="9"/>
        <v>54</v>
      </c>
      <c r="AN54" s="51">
        <f t="shared" si="9"/>
        <v>54</v>
      </c>
      <c r="AO54" s="51">
        <f t="shared" si="9"/>
        <v>54</v>
      </c>
      <c r="AP54" s="51">
        <f t="shared" si="9"/>
        <v>54</v>
      </c>
      <c r="AQ54" s="51">
        <f t="shared" si="9"/>
        <v>54</v>
      </c>
      <c r="AR54" s="51">
        <f t="shared" si="9"/>
        <v>54</v>
      </c>
      <c r="AS54" s="51">
        <f t="shared" si="9"/>
        <v>54</v>
      </c>
      <c r="AT54" s="51">
        <f t="shared" si="9"/>
        <v>53</v>
      </c>
      <c r="AU54" s="51">
        <f>SUM(AU26:AU53)</f>
        <v>0</v>
      </c>
      <c r="AV54" s="37">
        <f>SUM(AV8:AV53)</f>
        <v>36</v>
      </c>
      <c r="AW54" s="68">
        <f>SUM(AW8:AW53)</f>
        <v>36</v>
      </c>
      <c r="AX54" s="68"/>
      <c r="AY54" s="70">
        <f>AW54+AV54+AU54+AT54+AS54+AR54+AQ54+AP54+AO54+AN54+AM54+AL54+AK54+AJ54+AI54+AH54+AG54+AF54+AE54+AD54+AC54+AB54+AA54+Z54</f>
        <v>1205</v>
      </c>
      <c r="AZ54" s="45">
        <v>0</v>
      </c>
      <c r="BA54" s="45">
        <v>0</v>
      </c>
      <c r="BB54" s="45">
        <v>0</v>
      </c>
      <c r="BC54" s="45">
        <v>0</v>
      </c>
      <c r="BD54" s="45">
        <v>0</v>
      </c>
      <c r="BE54" s="45">
        <v>0</v>
      </c>
      <c r="BF54" s="45">
        <v>0</v>
      </c>
      <c r="BG54" s="45">
        <v>0</v>
      </c>
      <c r="BH54" s="45"/>
      <c r="BI54" s="136">
        <f>AY54+W54</f>
        <v>2096</v>
      </c>
    </row>
    <row r="55" spans="1:61" ht="15">
      <c r="A55" s="210"/>
      <c r="B55" s="207" t="s">
        <v>35</v>
      </c>
      <c r="C55" s="207"/>
      <c r="D55" s="207"/>
      <c r="E55" s="18">
        <f>E52+E51+E49+E47+E45+E42+E36+E34+E32+E28+E26+E24+E22+E20+E18+E16+E14+E12+E10+E8</f>
        <v>36</v>
      </c>
      <c r="F55" s="18">
        <f aca="true" t="shared" si="10" ref="F55:T55">F52+F51+F49+F47+F45+F42+F36+F34+F32+F28+F26+F24+F22+F20+F18+F16+F14+F12+F10+F8</f>
        <v>36</v>
      </c>
      <c r="G55" s="18">
        <f t="shared" si="10"/>
        <v>36</v>
      </c>
      <c r="H55" s="18">
        <f t="shared" si="10"/>
        <v>36</v>
      </c>
      <c r="I55" s="18">
        <f t="shared" si="10"/>
        <v>36</v>
      </c>
      <c r="J55" s="18">
        <f t="shared" si="10"/>
        <v>36</v>
      </c>
      <c r="K55" s="18">
        <f t="shared" si="10"/>
        <v>36</v>
      </c>
      <c r="L55" s="18">
        <f t="shared" si="10"/>
        <v>36</v>
      </c>
      <c r="M55" s="18">
        <f t="shared" si="10"/>
        <v>36</v>
      </c>
      <c r="N55" s="18">
        <f t="shared" si="10"/>
        <v>36</v>
      </c>
      <c r="O55" s="18">
        <f t="shared" si="10"/>
        <v>36</v>
      </c>
      <c r="P55" s="18">
        <f t="shared" si="10"/>
        <v>36</v>
      </c>
      <c r="Q55" s="18">
        <f t="shared" si="10"/>
        <v>36</v>
      </c>
      <c r="R55" s="18">
        <f t="shared" si="10"/>
        <v>36</v>
      </c>
      <c r="S55" s="18">
        <f t="shared" si="10"/>
        <v>36</v>
      </c>
      <c r="T55" s="18">
        <f t="shared" si="10"/>
        <v>36</v>
      </c>
      <c r="U55" s="18">
        <f>U52+U51+U49+U47+U45+U42+U36+U34+U32+U28+U26+U24+U22+U20+U18+U16+U14+U12+U10</f>
        <v>18</v>
      </c>
      <c r="V55" s="18"/>
      <c r="W55" s="65">
        <f>U55+T55+S55+R55+Q55+P55+O55+N55+M55+L55+K55+J55+I55+H55+G55+F55+E55</f>
        <v>594</v>
      </c>
      <c r="X55" s="31">
        <v>0</v>
      </c>
      <c r="Y55" s="31">
        <v>0</v>
      </c>
      <c r="Z55" s="87">
        <f>Z49+Z47+Z45+Z42+Z36+Z34+Z28+Z26+Z24+Z22+Z16+Z14+Z12+Z10+Z20</f>
        <v>36</v>
      </c>
      <c r="AA55" s="87">
        <f aca="true" t="shared" si="11" ref="AA55:AV55">AA49+AA47+AA45+AA42+AA36+AA34+AA28+AA26+AA24+AA22+AA16+AA14+AA12+AA10+AA20</f>
        <v>36</v>
      </c>
      <c r="AB55" s="87">
        <f t="shared" si="11"/>
        <v>36</v>
      </c>
      <c r="AC55" s="87">
        <f t="shared" si="11"/>
        <v>36</v>
      </c>
      <c r="AD55" s="87">
        <f t="shared" si="11"/>
        <v>36</v>
      </c>
      <c r="AE55" s="87">
        <f t="shared" si="11"/>
        <v>36</v>
      </c>
      <c r="AF55" s="87">
        <f t="shared" si="11"/>
        <v>38</v>
      </c>
      <c r="AG55" s="87">
        <f t="shared" si="11"/>
        <v>36</v>
      </c>
      <c r="AH55" s="87">
        <f t="shared" si="11"/>
        <v>36</v>
      </c>
      <c r="AI55" s="87">
        <f t="shared" si="11"/>
        <v>36</v>
      </c>
      <c r="AJ55" s="87">
        <f t="shared" si="11"/>
        <v>34</v>
      </c>
      <c r="AK55" s="87">
        <f t="shared" si="11"/>
        <v>36</v>
      </c>
      <c r="AL55" s="87">
        <f t="shared" si="11"/>
        <v>36</v>
      </c>
      <c r="AM55" s="87">
        <f t="shared" si="11"/>
        <v>36</v>
      </c>
      <c r="AN55" s="87">
        <f t="shared" si="11"/>
        <v>36</v>
      </c>
      <c r="AO55" s="87">
        <f t="shared" si="11"/>
        <v>36</v>
      </c>
      <c r="AP55" s="87">
        <f t="shared" si="11"/>
        <v>36</v>
      </c>
      <c r="AQ55" s="87">
        <f t="shared" si="11"/>
        <v>36</v>
      </c>
      <c r="AR55" s="87">
        <f t="shared" si="11"/>
        <v>36</v>
      </c>
      <c r="AS55" s="87">
        <f t="shared" si="11"/>
        <v>36</v>
      </c>
      <c r="AT55" s="87">
        <f t="shared" si="11"/>
        <v>36</v>
      </c>
      <c r="AU55" s="87"/>
      <c r="AV55" s="87">
        <f t="shared" si="11"/>
        <v>36</v>
      </c>
      <c r="AW55" s="87">
        <f>AW49+AW47+AW45+AW42+AW36+AW34+AW28+AW26+AW24+AW22+AW16+AW14+AW12+AW10</f>
        <v>36</v>
      </c>
      <c r="AX55" s="87"/>
      <c r="AY55" s="88">
        <f>AW55+AV55+AU55+AT55+AS55+AR55+AQ55+AP55+AO55+AN55+AM55+AL55+AK55+AJ55+AI55+AH55+AG55+AF55+AE55+AD55+AC55+AB55+AA55+Z55+AD60</f>
        <v>828</v>
      </c>
      <c r="AZ55" s="45">
        <v>0</v>
      </c>
      <c r="BA55" s="45">
        <v>0</v>
      </c>
      <c r="BB55" s="45">
        <v>0</v>
      </c>
      <c r="BC55" s="45">
        <v>0</v>
      </c>
      <c r="BD55" s="45">
        <v>0</v>
      </c>
      <c r="BE55" s="45">
        <v>0</v>
      </c>
      <c r="BF55" s="45">
        <v>0</v>
      </c>
      <c r="BG55" s="45">
        <v>0</v>
      </c>
      <c r="BH55" s="45"/>
      <c r="BI55" s="18">
        <f>AY55+W55</f>
        <v>1422</v>
      </c>
    </row>
    <row r="56" spans="1:61" ht="15">
      <c r="A56" s="211"/>
      <c r="B56" s="208" t="s">
        <v>36</v>
      </c>
      <c r="C56" s="208"/>
      <c r="D56" s="208"/>
      <c r="E56" s="18">
        <f>E50+E46+E43+E37+E35+E33+E29+E27+E25+E23+E21+E19+E17+E15+E13+E11+E9</f>
        <v>18</v>
      </c>
      <c r="F56" s="18">
        <f aca="true" t="shared" si="12" ref="F56:U56">F50+F46+F43+F37+F35+F33+F29+F27+F25+F23+F21+F19+F17+F15+F13+F11+F9</f>
        <v>18</v>
      </c>
      <c r="G56" s="18">
        <f t="shared" si="12"/>
        <v>18</v>
      </c>
      <c r="H56" s="18">
        <f t="shared" si="12"/>
        <v>18</v>
      </c>
      <c r="I56" s="18">
        <f t="shared" si="12"/>
        <v>18</v>
      </c>
      <c r="J56" s="18">
        <f t="shared" si="12"/>
        <v>18</v>
      </c>
      <c r="K56" s="18">
        <f t="shared" si="12"/>
        <v>18</v>
      </c>
      <c r="L56" s="18">
        <f t="shared" si="12"/>
        <v>18</v>
      </c>
      <c r="M56" s="18">
        <f t="shared" si="12"/>
        <v>18</v>
      </c>
      <c r="N56" s="18">
        <f t="shared" si="12"/>
        <v>18</v>
      </c>
      <c r="O56" s="18">
        <f t="shared" si="12"/>
        <v>18</v>
      </c>
      <c r="P56" s="18">
        <f t="shared" si="12"/>
        <v>18</v>
      </c>
      <c r="Q56" s="18">
        <f t="shared" si="12"/>
        <v>18</v>
      </c>
      <c r="R56" s="18">
        <f t="shared" si="12"/>
        <v>18</v>
      </c>
      <c r="S56" s="18">
        <f t="shared" si="12"/>
        <v>18</v>
      </c>
      <c r="T56" s="18">
        <f t="shared" si="12"/>
        <v>18</v>
      </c>
      <c r="U56" s="18">
        <f t="shared" si="12"/>
        <v>9</v>
      </c>
      <c r="V56" s="18"/>
      <c r="W56" s="65">
        <f>SUM(E56:U56)</f>
        <v>297</v>
      </c>
      <c r="X56" s="30">
        <v>0</v>
      </c>
      <c r="Y56" s="31">
        <v>0</v>
      </c>
      <c r="Z56" s="18">
        <f>Z50+Z46+Z43+Z37+Z35+Z29+Z27+Z25+Z23+Z17+Z15+Z13+Z11+Z21</f>
        <v>18</v>
      </c>
      <c r="AA56" s="18">
        <f aca="true" t="shared" si="13" ref="AA56:AT56">AA50+AA46+AA43+AA37+AA35+AA29+AA27+AA25+AA23+AA17+AA15+AA13+AA11+AA21</f>
        <v>18</v>
      </c>
      <c r="AB56" s="18">
        <f t="shared" si="13"/>
        <v>18</v>
      </c>
      <c r="AC56" s="18">
        <f t="shared" si="13"/>
        <v>18</v>
      </c>
      <c r="AD56" s="18">
        <f t="shared" si="13"/>
        <v>18</v>
      </c>
      <c r="AE56" s="18">
        <f t="shared" si="13"/>
        <v>18</v>
      </c>
      <c r="AF56" s="18">
        <f t="shared" si="13"/>
        <v>18</v>
      </c>
      <c r="AG56" s="18">
        <f t="shared" si="13"/>
        <v>18</v>
      </c>
      <c r="AH56" s="18">
        <f t="shared" si="13"/>
        <v>18</v>
      </c>
      <c r="AI56" s="18">
        <f t="shared" si="13"/>
        <v>18</v>
      </c>
      <c r="AJ56" s="18">
        <f t="shared" si="13"/>
        <v>18</v>
      </c>
      <c r="AK56" s="18">
        <f t="shared" si="13"/>
        <v>18</v>
      </c>
      <c r="AL56" s="18">
        <f t="shared" si="13"/>
        <v>18</v>
      </c>
      <c r="AM56" s="18">
        <f t="shared" si="13"/>
        <v>18</v>
      </c>
      <c r="AN56" s="18">
        <f t="shared" si="13"/>
        <v>18</v>
      </c>
      <c r="AO56" s="18">
        <f t="shared" si="13"/>
        <v>18</v>
      </c>
      <c r="AP56" s="18">
        <f t="shared" si="13"/>
        <v>18</v>
      </c>
      <c r="AQ56" s="18">
        <f t="shared" si="13"/>
        <v>18</v>
      </c>
      <c r="AR56" s="18">
        <f t="shared" si="13"/>
        <v>18</v>
      </c>
      <c r="AS56" s="18">
        <f t="shared" si="13"/>
        <v>18</v>
      </c>
      <c r="AT56" s="18">
        <f t="shared" si="13"/>
        <v>17</v>
      </c>
      <c r="AU56" s="18">
        <f>AU50+AU46+AU43+AU37+AU35+AU29+AU27+AU25+AU23+AU17+AU15+AU13+AU11</f>
        <v>0</v>
      </c>
      <c r="AV56" s="18">
        <f>AV50+AV46+AV43+AV37+AV35+AV29+AV27+AV25+AV23+AV17+AV15+AV13+AV11</f>
        <v>0</v>
      </c>
      <c r="AW56" s="18">
        <f>AW50+AW46+AW43+AW37+AW35+AW29+AW27+AW25+AW23+AW17+AW15+AW13+AW11</f>
        <v>0</v>
      </c>
      <c r="AX56" s="18"/>
      <c r="AY56" s="70">
        <f>SUM(Z56:AW56)</f>
        <v>377</v>
      </c>
      <c r="AZ56" s="45">
        <v>0</v>
      </c>
      <c r="BA56" s="45">
        <v>0</v>
      </c>
      <c r="BB56" s="45">
        <v>0</v>
      </c>
      <c r="BC56" s="45">
        <v>0</v>
      </c>
      <c r="BD56" s="45">
        <v>0</v>
      </c>
      <c r="BE56" s="45">
        <v>0</v>
      </c>
      <c r="BF56" s="45">
        <v>0</v>
      </c>
      <c r="BG56" s="45">
        <v>0</v>
      </c>
      <c r="BH56" s="45"/>
      <c r="BI56" s="18">
        <f>AY56+W56</f>
        <v>674</v>
      </c>
    </row>
    <row r="57" spans="1:61" ht="15">
      <c r="A57" s="15"/>
      <c r="B57" s="10"/>
      <c r="C57" s="10" t="s">
        <v>99</v>
      </c>
      <c r="D57" s="10"/>
      <c r="E57" s="17"/>
      <c r="F57" s="17"/>
      <c r="G57" s="17"/>
      <c r="H57" s="17"/>
      <c r="I57" s="61"/>
      <c r="J57" s="61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34">
        <v>18</v>
      </c>
      <c r="V57" s="134"/>
      <c r="W57" s="66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37" t="s">
        <v>100</v>
      </c>
      <c r="AL57" s="37"/>
      <c r="AM57" s="37"/>
      <c r="AN57" s="37"/>
      <c r="AO57" s="135"/>
      <c r="AP57" s="37"/>
      <c r="AQ57" s="37"/>
      <c r="AR57" s="37"/>
      <c r="AS57" s="37"/>
      <c r="AT57" s="135"/>
      <c r="AU57" s="135">
        <v>36</v>
      </c>
      <c r="AV57" s="37"/>
      <c r="AW57" s="37"/>
      <c r="AX57" s="37"/>
      <c r="AY57" s="66"/>
      <c r="AZ57" s="34"/>
      <c r="BA57" s="34"/>
      <c r="BB57" s="34"/>
      <c r="BC57" s="34"/>
      <c r="BD57" s="34"/>
      <c r="BE57" s="34"/>
      <c r="BF57" s="34"/>
      <c r="BG57" s="34"/>
      <c r="BH57" s="34"/>
      <c r="BI57" s="115">
        <f>SUM(E57:BH57)</f>
        <v>54</v>
      </c>
    </row>
    <row r="58" spans="2:61" ht="15">
      <c r="B58" s="2"/>
      <c r="C58" s="2"/>
      <c r="D58" s="2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 ht="15">
      <c r="B59" s="38"/>
      <c r="C59" s="2" t="s">
        <v>77</v>
      </c>
      <c r="D59" s="2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3" ht="14.25">
      <c r="B60" s="39"/>
      <c r="C60" t="s">
        <v>78</v>
      </c>
    </row>
    <row r="61" spans="2:3" ht="14.25">
      <c r="B61" s="40"/>
      <c r="C61" t="s">
        <v>54</v>
      </c>
    </row>
    <row r="62" spans="2:3" ht="15">
      <c r="B62" s="41"/>
      <c r="C62" s="42" t="s">
        <v>79</v>
      </c>
    </row>
    <row r="63" spans="2:3" ht="15">
      <c r="B63" s="43"/>
      <c r="C63" s="42" t="s">
        <v>80</v>
      </c>
    </row>
  </sheetData>
  <sheetProtection/>
  <mergeCells count="67">
    <mergeCell ref="B54:D54"/>
    <mergeCell ref="B24:B25"/>
    <mergeCell ref="C24:C25"/>
    <mergeCell ref="B22:B23"/>
    <mergeCell ref="C22:C23"/>
    <mergeCell ref="B34:B35"/>
    <mergeCell ref="B45:B46"/>
    <mergeCell ref="C45:C46"/>
    <mergeCell ref="B36:B37"/>
    <mergeCell ref="B42:B43"/>
    <mergeCell ref="AZ1:BC1"/>
    <mergeCell ref="BE1:BG1"/>
    <mergeCell ref="BI1:BI5"/>
    <mergeCell ref="E2:BH2"/>
    <mergeCell ref="E4:BH4"/>
    <mergeCell ref="N1:P1"/>
    <mergeCell ref="R1:T1"/>
    <mergeCell ref="X1:AA1"/>
    <mergeCell ref="AP1:AR1"/>
    <mergeCell ref="AT1:AV1"/>
    <mergeCell ref="A1:A5"/>
    <mergeCell ref="B1:B5"/>
    <mergeCell ref="C1:C5"/>
    <mergeCell ref="D1:D5"/>
    <mergeCell ref="F1:H1"/>
    <mergeCell ref="AG1:AI1"/>
    <mergeCell ref="AK1:AN1"/>
    <mergeCell ref="A6:A56"/>
    <mergeCell ref="B55:D55"/>
    <mergeCell ref="B56:D56"/>
    <mergeCell ref="AC1:AE1"/>
    <mergeCell ref="J1:L1"/>
    <mergeCell ref="C14:C15"/>
    <mergeCell ref="B12:B13"/>
    <mergeCell ref="C12:C13"/>
    <mergeCell ref="B28:B29"/>
    <mergeCell ref="B6:B7"/>
    <mergeCell ref="C6:C7"/>
    <mergeCell ref="C28:C29"/>
    <mergeCell ref="B26:B27"/>
    <mergeCell ref="C26:C27"/>
    <mergeCell ref="C10:C11"/>
    <mergeCell ref="B10:B11"/>
    <mergeCell ref="B8:B9"/>
    <mergeCell ref="C8:C9"/>
    <mergeCell ref="B16:B17"/>
    <mergeCell ref="B14:B15"/>
    <mergeCell ref="C16:C17"/>
    <mergeCell ref="B18:B19"/>
    <mergeCell ref="C18:C19"/>
    <mergeCell ref="C38:C39"/>
    <mergeCell ref="B20:B21"/>
    <mergeCell ref="C20:C21"/>
    <mergeCell ref="AW40:AW41"/>
    <mergeCell ref="D30:D31"/>
    <mergeCell ref="B38:B39"/>
    <mergeCell ref="B40:B41"/>
    <mergeCell ref="C40:C41"/>
    <mergeCell ref="C34:C35"/>
    <mergeCell ref="B32:B33"/>
    <mergeCell ref="B49:B50"/>
    <mergeCell ref="C49:C50"/>
    <mergeCell ref="C32:C33"/>
    <mergeCell ref="B30:B31"/>
    <mergeCell ref="C30:C31"/>
    <mergeCell ref="C36:C37"/>
    <mergeCell ref="C42:C4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4"/>
  <sheetViews>
    <sheetView zoomScale="60" zoomScaleNormal="60" zoomScalePageLayoutView="0" workbookViewId="0" topLeftCell="B1">
      <selection activeCell="AT17" sqref="AT17"/>
    </sheetView>
  </sheetViews>
  <sheetFormatPr defaultColWidth="9.140625" defaultRowHeight="15"/>
  <cols>
    <col min="1" max="1" width="6.00390625" style="0" customWidth="1"/>
    <col min="2" max="2" width="11.8515625" style="0" customWidth="1"/>
    <col min="3" max="3" width="30.421875" style="0" customWidth="1"/>
    <col min="4" max="4" width="15.57421875" style="0" customWidth="1"/>
    <col min="5" max="5" width="4.7109375" style="0" customWidth="1"/>
    <col min="6" max="6" width="4.8515625" style="0" customWidth="1"/>
    <col min="7" max="7" width="4.57421875" style="0" customWidth="1"/>
    <col min="8" max="8" width="5.7109375" style="0" customWidth="1"/>
    <col min="9" max="9" width="5.28125" style="0" customWidth="1"/>
    <col min="10" max="10" width="4.8515625" style="0" customWidth="1"/>
    <col min="11" max="11" width="5.421875" style="0" customWidth="1"/>
    <col min="12" max="12" width="5.7109375" style="0" customWidth="1"/>
    <col min="13" max="13" width="5.00390625" style="0" customWidth="1"/>
    <col min="14" max="14" width="5.7109375" style="0" customWidth="1"/>
    <col min="15" max="15" width="5.28125" style="0" customWidth="1"/>
    <col min="16" max="16" width="6.28125" style="0" customWidth="1"/>
    <col min="17" max="17" width="5.140625" style="0" customWidth="1"/>
    <col min="18" max="18" width="5.8515625" style="0" customWidth="1"/>
    <col min="19" max="19" width="5.7109375" style="0" customWidth="1"/>
    <col min="20" max="21" width="5.140625" style="0" customWidth="1"/>
    <col min="22" max="22" width="6.57421875" style="0" customWidth="1"/>
    <col min="23" max="23" width="5.8515625" style="0" customWidth="1"/>
    <col min="24" max="24" width="4.7109375" style="0" customWidth="1"/>
    <col min="25" max="25" width="5.8515625" style="0" customWidth="1"/>
    <col min="26" max="26" width="5.57421875" style="0" customWidth="1"/>
    <col min="27" max="47" width="4.140625" style="0" customWidth="1"/>
    <col min="48" max="48" width="3.28125" style="0" customWidth="1"/>
    <col min="49" max="49" width="7.00390625" style="0" customWidth="1"/>
    <col min="50" max="50" width="6.7109375" style="0" customWidth="1"/>
  </cols>
  <sheetData>
    <row r="1" spans="1:50" ht="15">
      <c r="A1" s="199" t="s">
        <v>0</v>
      </c>
      <c r="B1" s="199" t="s">
        <v>1</v>
      </c>
      <c r="C1" s="200" t="s">
        <v>2</v>
      </c>
      <c r="D1" s="201" t="s">
        <v>3</v>
      </c>
      <c r="E1" s="4" t="s">
        <v>100</v>
      </c>
      <c r="F1" s="202" t="s">
        <v>4</v>
      </c>
      <c r="G1" s="202"/>
      <c r="H1" s="202"/>
      <c r="I1" s="5" t="s">
        <v>100</v>
      </c>
      <c r="J1" s="202" t="s">
        <v>5</v>
      </c>
      <c r="K1" s="202"/>
      <c r="L1" s="202"/>
      <c r="M1" s="6" t="s">
        <v>100</v>
      </c>
      <c r="N1" s="191" t="s">
        <v>6</v>
      </c>
      <c r="O1" s="191"/>
      <c r="P1" s="191"/>
      <c r="Q1" s="6" t="s">
        <v>100</v>
      </c>
      <c r="R1" s="191" t="s">
        <v>7</v>
      </c>
      <c r="S1" s="191"/>
      <c r="T1" s="191"/>
      <c r="U1" s="191"/>
      <c r="V1" s="129"/>
      <c r="W1" s="6" t="s">
        <v>100</v>
      </c>
      <c r="X1" s="191" t="s">
        <v>8</v>
      </c>
      <c r="Y1" s="191"/>
      <c r="Z1" s="191"/>
      <c r="AA1" s="191"/>
      <c r="AB1" s="213" t="s">
        <v>9</v>
      </c>
      <c r="AC1" s="214"/>
      <c r="AD1" s="214"/>
      <c r="AE1" s="215"/>
      <c r="AF1" s="213" t="s">
        <v>10</v>
      </c>
      <c r="AG1" s="214"/>
      <c r="AH1" s="214"/>
      <c r="AI1" s="215"/>
      <c r="AJ1" s="213" t="s">
        <v>11</v>
      </c>
      <c r="AK1" s="214"/>
      <c r="AL1" s="214"/>
      <c r="AM1" s="215"/>
      <c r="AN1" s="213" t="s">
        <v>12</v>
      </c>
      <c r="AO1" s="214"/>
      <c r="AP1" s="214"/>
      <c r="AQ1" s="215"/>
      <c r="AR1" s="213" t="s">
        <v>13</v>
      </c>
      <c r="AS1" s="214"/>
      <c r="AT1" s="214"/>
      <c r="AU1" s="214"/>
      <c r="AV1" s="215"/>
      <c r="AW1" s="6"/>
      <c r="AX1" s="199" t="s">
        <v>16</v>
      </c>
    </row>
    <row r="2" spans="1:50" ht="15">
      <c r="A2" s="199"/>
      <c r="B2" s="199"/>
      <c r="C2" s="200"/>
      <c r="D2" s="201"/>
      <c r="E2" s="197" t="s">
        <v>17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31"/>
      <c r="AX2" s="199"/>
    </row>
    <row r="3" spans="1:50" ht="14.25">
      <c r="A3" s="199"/>
      <c r="B3" s="199"/>
      <c r="C3" s="200"/>
      <c r="D3" s="201"/>
      <c r="F3" s="7"/>
      <c r="G3" s="7"/>
      <c r="H3" s="7"/>
      <c r="I3" s="7"/>
      <c r="J3" s="7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199"/>
    </row>
    <row r="4" spans="1:50" ht="15">
      <c r="A4" s="199"/>
      <c r="B4" s="199"/>
      <c r="C4" s="200"/>
      <c r="D4" s="201"/>
      <c r="E4" s="203" t="s">
        <v>18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130"/>
      <c r="AX4" s="199"/>
    </row>
    <row r="5" spans="1:50" ht="14.25">
      <c r="A5" s="199"/>
      <c r="B5" s="199"/>
      <c r="C5" s="200"/>
      <c r="D5" s="201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138"/>
      <c r="W5" s="25">
        <v>18</v>
      </c>
      <c r="X5" s="25">
        <v>19</v>
      </c>
      <c r="Y5" s="48">
        <v>20</v>
      </c>
      <c r="Z5" s="7">
        <v>21</v>
      </c>
      <c r="AA5" s="48">
        <v>22</v>
      </c>
      <c r="AB5" s="48">
        <v>23</v>
      </c>
      <c r="AC5" s="48">
        <v>24</v>
      </c>
      <c r="AD5" s="48">
        <v>25</v>
      </c>
      <c r="AE5" s="48">
        <v>26</v>
      </c>
      <c r="AF5" s="48">
        <v>27</v>
      </c>
      <c r="AG5" s="48">
        <v>28</v>
      </c>
      <c r="AH5" s="48">
        <v>29</v>
      </c>
      <c r="AI5" s="48">
        <v>30</v>
      </c>
      <c r="AJ5" s="48">
        <v>31</v>
      </c>
      <c r="AK5" s="48">
        <v>32</v>
      </c>
      <c r="AL5" s="48">
        <v>33</v>
      </c>
      <c r="AM5" s="48">
        <v>34</v>
      </c>
      <c r="AN5" s="48">
        <v>35</v>
      </c>
      <c r="AO5" s="48">
        <v>36</v>
      </c>
      <c r="AP5" s="48">
        <v>37</v>
      </c>
      <c r="AQ5" s="48">
        <v>38</v>
      </c>
      <c r="AR5" s="48">
        <v>39</v>
      </c>
      <c r="AS5" s="48">
        <v>40</v>
      </c>
      <c r="AT5" s="48">
        <v>41</v>
      </c>
      <c r="AU5" s="48">
        <v>42</v>
      </c>
      <c r="AV5" s="67">
        <v>43</v>
      </c>
      <c r="AW5" s="145"/>
      <c r="AX5" s="199"/>
    </row>
    <row r="6" spans="1:50" ht="15">
      <c r="A6" s="209" t="s">
        <v>58</v>
      </c>
      <c r="D6" s="10" t="s">
        <v>100</v>
      </c>
      <c r="E6" s="11">
        <v>36</v>
      </c>
      <c r="F6" s="11">
        <v>36</v>
      </c>
      <c r="G6" s="11">
        <v>36</v>
      </c>
      <c r="H6" s="11">
        <v>36</v>
      </c>
      <c r="I6" s="11">
        <v>36</v>
      </c>
      <c r="J6" s="11">
        <v>36</v>
      </c>
      <c r="K6" s="11">
        <v>36</v>
      </c>
      <c r="L6" s="11">
        <v>36</v>
      </c>
      <c r="M6" s="11">
        <v>36</v>
      </c>
      <c r="N6" s="11">
        <v>36</v>
      </c>
      <c r="O6" s="11">
        <v>36</v>
      </c>
      <c r="P6" s="11">
        <v>36</v>
      </c>
      <c r="Q6" s="11">
        <v>36</v>
      </c>
      <c r="R6" s="11">
        <v>36</v>
      </c>
      <c r="S6" s="11">
        <v>36</v>
      </c>
      <c r="T6" s="11">
        <v>36</v>
      </c>
      <c r="U6" s="10">
        <v>36</v>
      </c>
      <c r="V6" s="139"/>
      <c r="W6" s="26">
        <v>0</v>
      </c>
      <c r="X6" s="26">
        <v>0</v>
      </c>
      <c r="Y6" s="49">
        <v>36</v>
      </c>
      <c r="Z6" s="11">
        <v>36</v>
      </c>
      <c r="AA6" s="11">
        <v>36</v>
      </c>
      <c r="AB6" s="11">
        <v>36</v>
      </c>
      <c r="AC6" s="11">
        <v>36</v>
      </c>
      <c r="AD6" s="11">
        <v>36</v>
      </c>
      <c r="AE6" s="11">
        <v>36</v>
      </c>
      <c r="AF6" s="11">
        <v>36</v>
      </c>
      <c r="AG6" s="11">
        <v>36</v>
      </c>
      <c r="AH6" s="11">
        <v>36</v>
      </c>
      <c r="AI6" s="11">
        <v>36</v>
      </c>
      <c r="AJ6" s="11">
        <v>36</v>
      </c>
      <c r="AK6" s="11">
        <v>36</v>
      </c>
      <c r="AL6" s="11">
        <v>36</v>
      </c>
      <c r="AM6" s="11">
        <v>36</v>
      </c>
      <c r="AN6" s="11">
        <v>36</v>
      </c>
      <c r="AO6" s="11">
        <v>36</v>
      </c>
      <c r="AP6" s="11">
        <v>36</v>
      </c>
      <c r="AQ6" s="11">
        <v>36</v>
      </c>
      <c r="AR6" s="11">
        <v>36</v>
      </c>
      <c r="AS6" s="11">
        <v>36</v>
      </c>
      <c r="AT6" s="11">
        <v>36</v>
      </c>
      <c r="AU6" s="11">
        <v>36</v>
      </c>
      <c r="AV6" s="11">
        <v>36</v>
      </c>
      <c r="AW6" s="146"/>
      <c r="AX6" s="10"/>
    </row>
    <row r="7" spans="1:50" ht="15">
      <c r="A7" s="210"/>
      <c r="D7" s="10" t="s">
        <v>100</v>
      </c>
      <c r="E7" s="11">
        <v>18</v>
      </c>
      <c r="F7" s="11">
        <v>18</v>
      </c>
      <c r="G7" s="11">
        <v>18</v>
      </c>
      <c r="H7" s="11">
        <v>18</v>
      </c>
      <c r="I7" s="11">
        <v>18</v>
      </c>
      <c r="J7" s="11">
        <v>18</v>
      </c>
      <c r="K7" s="11">
        <v>18</v>
      </c>
      <c r="L7" s="11">
        <v>18</v>
      </c>
      <c r="M7" s="11">
        <v>18</v>
      </c>
      <c r="N7" s="11">
        <v>18</v>
      </c>
      <c r="O7" s="11">
        <v>18</v>
      </c>
      <c r="P7" s="11">
        <v>18</v>
      </c>
      <c r="Q7" s="11">
        <v>18</v>
      </c>
      <c r="R7" s="11">
        <v>18</v>
      </c>
      <c r="S7" s="11">
        <v>18</v>
      </c>
      <c r="T7" s="11">
        <v>18</v>
      </c>
      <c r="U7" s="10">
        <v>18</v>
      </c>
      <c r="V7" s="139"/>
      <c r="W7" s="26">
        <v>0</v>
      </c>
      <c r="X7" s="26">
        <v>0</v>
      </c>
      <c r="Y7" s="49">
        <v>18</v>
      </c>
      <c r="Z7" s="11">
        <v>18</v>
      </c>
      <c r="AA7" s="11">
        <v>18</v>
      </c>
      <c r="AB7" s="11">
        <v>18</v>
      </c>
      <c r="AC7" s="11">
        <v>18</v>
      </c>
      <c r="AD7" s="11">
        <v>18</v>
      </c>
      <c r="AE7" s="11">
        <v>18</v>
      </c>
      <c r="AF7" s="11">
        <v>18</v>
      </c>
      <c r="AG7" s="11">
        <v>18</v>
      </c>
      <c r="AH7" s="11">
        <v>18</v>
      </c>
      <c r="AI7" s="11">
        <v>18</v>
      </c>
      <c r="AJ7" s="11">
        <v>18</v>
      </c>
      <c r="AK7" s="11">
        <v>18</v>
      </c>
      <c r="AL7" s="11">
        <v>18</v>
      </c>
      <c r="AM7" s="11">
        <v>18</v>
      </c>
      <c r="AN7" s="11">
        <v>18</v>
      </c>
      <c r="AO7" s="11">
        <v>18</v>
      </c>
      <c r="AP7" s="11">
        <v>18</v>
      </c>
      <c r="AQ7" s="11">
        <v>18</v>
      </c>
      <c r="AR7" s="11">
        <v>18</v>
      </c>
      <c r="AS7" s="11">
        <v>18</v>
      </c>
      <c r="AT7" s="11">
        <v>18</v>
      </c>
      <c r="AU7" s="11">
        <v>18</v>
      </c>
      <c r="AV7" s="11">
        <v>18</v>
      </c>
      <c r="AW7" s="146"/>
      <c r="AX7" s="119"/>
    </row>
    <row r="8" spans="1:50" ht="15">
      <c r="A8" s="210"/>
      <c r="B8" s="15"/>
      <c r="C8" s="120" t="s">
        <v>117</v>
      </c>
      <c r="D8" s="10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37"/>
      <c r="Q8" s="49"/>
      <c r="R8" s="49"/>
      <c r="S8" s="49"/>
      <c r="T8" s="49"/>
      <c r="U8" s="37"/>
      <c r="V8" s="139"/>
      <c r="W8" s="26"/>
      <c r="X8" s="26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75"/>
      <c r="AV8" s="158"/>
      <c r="AW8" s="146"/>
      <c r="AX8" s="119">
        <f>SUM(V8+AW8)</f>
        <v>0</v>
      </c>
    </row>
    <row r="9" spans="1:50" ht="15">
      <c r="A9" s="210"/>
      <c r="B9" s="223" t="s">
        <v>41</v>
      </c>
      <c r="C9" s="225" t="s">
        <v>118</v>
      </c>
      <c r="D9" s="10" t="s">
        <v>29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137"/>
      <c r="Q9" s="49"/>
      <c r="R9" s="49"/>
      <c r="S9" s="49"/>
      <c r="T9" s="49"/>
      <c r="U9" s="37"/>
      <c r="V9" s="139">
        <f>SUM(E9:U9)</f>
        <v>0</v>
      </c>
      <c r="W9" s="26"/>
      <c r="X9" s="26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75"/>
      <c r="AV9" s="158"/>
      <c r="AW9" s="146"/>
      <c r="AX9" s="119">
        <f aca="true" t="shared" si="0" ref="AX9:AX31">SUM(V9+AW9)</f>
        <v>0</v>
      </c>
    </row>
    <row r="10" spans="1:50" ht="15">
      <c r="A10" s="210"/>
      <c r="B10" s="224"/>
      <c r="C10" s="226"/>
      <c r="D10" s="10" t="s">
        <v>23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150"/>
      <c r="Q10" s="83"/>
      <c r="R10" s="83"/>
      <c r="S10" s="83"/>
      <c r="T10" s="83"/>
      <c r="U10" s="80"/>
      <c r="V10" s="151">
        <f>SUM(E10:U10)</f>
        <v>0</v>
      </c>
      <c r="W10" s="26"/>
      <c r="X10" s="26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75"/>
      <c r="AV10" s="158"/>
      <c r="AW10" s="146"/>
      <c r="AX10" s="119">
        <f t="shared" si="0"/>
        <v>0</v>
      </c>
    </row>
    <row r="11" spans="1:50" ht="15">
      <c r="A11" s="210"/>
      <c r="B11" s="188" t="s">
        <v>44</v>
      </c>
      <c r="C11" s="190" t="s">
        <v>106</v>
      </c>
      <c r="D11" s="1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220"/>
      <c r="Q11" s="50"/>
      <c r="R11" s="50"/>
      <c r="S11" s="50"/>
      <c r="T11" s="50"/>
      <c r="U11" s="49"/>
      <c r="V11" s="140"/>
      <c r="W11" s="26"/>
      <c r="X11" s="26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16" t="s">
        <v>121</v>
      </c>
      <c r="AU11" s="74"/>
      <c r="AV11" s="158"/>
      <c r="AW11" s="146"/>
      <c r="AX11" s="119">
        <f t="shared" si="0"/>
        <v>0</v>
      </c>
    </row>
    <row r="12" spans="1:50" ht="15">
      <c r="A12" s="210"/>
      <c r="B12" s="189"/>
      <c r="C12" s="189"/>
      <c r="D12" s="10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221"/>
      <c r="Q12" s="83"/>
      <c r="R12" s="83"/>
      <c r="S12" s="83"/>
      <c r="T12" s="83"/>
      <c r="U12" s="83"/>
      <c r="V12" s="141"/>
      <c r="W12" s="85"/>
      <c r="X12" s="85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217"/>
      <c r="AU12" s="86"/>
      <c r="AV12" s="159"/>
      <c r="AW12" s="147"/>
      <c r="AX12" s="119">
        <f t="shared" si="0"/>
        <v>0</v>
      </c>
    </row>
    <row r="13" spans="1:50" ht="30" customHeight="1">
      <c r="A13" s="210"/>
      <c r="B13" s="188" t="s">
        <v>119</v>
      </c>
      <c r="C13" s="182" t="s">
        <v>120</v>
      </c>
      <c r="D13" s="10" t="s">
        <v>29</v>
      </c>
      <c r="E13" s="107"/>
      <c r="F13" s="107"/>
      <c r="G13" s="107"/>
      <c r="H13" s="107"/>
      <c r="I13" s="107"/>
      <c r="J13" s="107"/>
      <c r="K13" s="110"/>
      <c r="L13" s="107"/>
      <c r="M13" s="107"/>
      <c r="N13" s="107"/>
      <c r="O13" s="107"/>
      <c r="P13" s="153"/>
      <c r="Q13" s="107"/>
      <c r="R13" s="107">
        <v>12</v>
      </c>
      <c r="S13" s="107">
        <v>12</v>
      </c>
      <c r="T13" s="107">
        <v>8</v>
      </c>
      <c r="U13" s="107" t="s">
        <v>134</v>
      </c>
      <c r="V13" s="154">
        <v>38</v>
      </c>
      <c r="W13" s="85"/>
      <c r="X13" s="85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110"/>
      <c r="AL13" s="49"/>
      <c r="AM13" s="166"/>
      <c r="AN13" s="110"/>
      <c r="AO13" s="83"/>
      <c r="AP13" s="83"/>
      <c r="AQ13" s="83"/>
      <c r="AR13" s="83"/>
      <c r="AS13" s="83"/>
      <c r="AT13" s="83"/>
      <c r="AU13" s="86"/>
      <c r="AV13" s="159"/>
      <c r="AW13" s="163">
        <f>SUM(Y13:AV13)</f>
        <v>0</v>
      </c>
      <c r="AX13" s="119">
        <f t="shared" si="0"/>
        <v>38</v>
      </c>
    </row>
    <row r="14" spans="1:50" ht="39.75" customHeight="1">
      <c r="A14" s="210"/>
      <c r="B14" s="189"/>
      <c r="C14" s="181"/>
      <c r="D14" s="10" t="s">
        <v>23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152"/>
      <c r="Q14" s="83"/>
      <c r="R14" s="83"/>
      <c r="S14" s="83"/>
      <c r="T14" s="83"/>
      <c r="U14" s="83"/>
      <c r="V14" s="154">
        <f>SUM(E14:U14)</f>
        <v>0</v>
      </c>
      <c r="W14" s="85"/>
      <c r="X14" s="85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6"/>
      <c r="AV14" s="159"/>
      <c r="AW14" s="163">
        <f>SUM(Y14:AV14)</f>
        <v>0</v>
      </c>
      <c r="AX14" s="119">
        <f t="shared" si="0"/>
        <v>0</v>
      </c>
    </row>
    <row r="15" spans="1:50" ht="15">
      <c r="A15" s="210"/>
      <c r="B15" s="94" t="s">
        <v>111</v>
      </c>
      <c r="C15" s="94" t="s">
        <v>54</v>
      </c>
      <c r="D15" s="10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07"/>
      <c r="Q15" s="49"/>
      <c r="R15" s="49"/>
      <c r="S15" s="49"/>
      <c r="T15" s="49"/>
      <c r="U15" s="49"/>
      <c r="V15" s="140"/>
      <c r="W15" s="26"/>
      <c r="X15" s="26"/>
      <c r="Y15" s="53">
        <v>6</v>
      </c>
      <c r="Z15" s="53">
        <v>6</v>
      </c>
      <c r="AA15" s="53">
        <v>12</v>
      </c>
      <c r="AB15" s="53">
        <v>12</v>
      </c>
      <c r="AC15" s="53">
        <v>12</v>
      </c>
      <c r="AD15" s="53">
        <v>24</v>
      </c>
      <c r="AE15" s="53">
        <v>6</v>
      </c>
      <c r="AF15" s="53">
        <v>12</v>
      </c>
      <c r="AG15" s="53">
        <v>18</v>
      </c>
      <c r="AH15" s="53"/>
      <c r="AI15" s="53"/>
      <c r="AJ15" s="53">
        <v>12</v>
      </c>
      <c r="AK15" s="53">
        <v>18</v>
      </c>
      <c r="AL15" s="53">
        <v>36</v>
      </c>
      <c r="AM15" s="53">
        <v>36</v>
      </c>
      <c r="AN15" s="53">
        <v>6</v>
      </c>
      <c r="AO15" s="49"/>
      <c r="AP15" s="49"/>
      <c r="AQ15" s="49"/>
      <c r="AR15" s="49"/>
      <c r="AS15" s="49"/>
      <c r="AT15" s="49" t="s">
        <v>124</v>
      </c>
      <c r="AU15" s="75"/>
      <c r="AV15" s="158"/>
      <c r="AW15" s="146">
        <f>SUM(Y15:AV15)</f>
        <v>216</v>
      </c>
      <c r="AX15" s="119">
        <f t="shared" si="0"/>
        <v>216</v>
      </c>
    </row>
    <row r="16" spans="1:50" ht="15">
      <c r="A16" s="210"/>
      <c r="B16" s="94" t="s">
        <v>112</v>
      </c>
      <c r="C16" s="94" t="s">
        <v>72</v>
      </c>
      <c r="D16" s="10"/>
      <c r="E16" s="83"/>
      <c r="F16" s="83"/>
      <c r="G16" s="83"/>
      <c r="H16" s="107"/>
      <c r="I16" s="107"/>
      <c r="J16" s="107"/>
      <c r="K16" s="83"/>
      <c r="L16" s="83"/>
      <c r="M16" s="83"/>
      <c r="N16" s="83"/>
      <c r="O16" s="83"/>
      <c r="P16" s="110"/>
      <c r="Q16" s="83"/>
      <c r="R16" s="83"/>
      <c r="S16" s="83"/>
      <c r="T16" s="83" t="s">
        <v>100</v>
      </c>
      <c r="U16" s="83"/>
      <c r="V16" s="141"/>
      <c r="W16" s="85"/>
      <c r="X16" s="85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107"/>
      <c r="AN16" s="117">
        <v>30</v>
      </c>
      <c r="AO16" s="117">
        <v>36</v>
      </c>
      <c r="AP16" s="117">
        <v>36</v>
      </c>
      <c r="AQ16" s="117">
        <v>36</v>
      </c>
      <c r="AR16" s="117">
        <v>36</v>
      </c>
      <c r="AS16" s="117">
        <v>36</v>
      </c>
      <c r="AT16" s="117">
        <v>6</v>
      </c>
      <c r="AU16" s="164"/>
      <c r="AV16" s="165"/>
      <c r="AW16" s="163">
        <f>SUM(Y16:AV16)</f>
        <v>216</v>
      </c>
      <c r="AX16" s="119">
        <f t="shared" si="0"/>
        <v>216</v>
      </c>
    </row>
    <row r="17" spans="1:50" ht="46.5">
      <c r="A17" s="210"/>
      <c r="B17" s="98" t="s">
        <v>93</v>
      </c>
      <c r="C17" s="99" t="s">
        <v>108</v>
      </c>
      <c r="D17" s="10" t="s">
        <v>100</v>
      </c>
      <c r="E17" s="49"/>
      <c r="F17" s="49"/>
      <c r="G17" s="49"/>
      <c r="H17" s="49"/>
      <c r="I17" s="49"/>
      <c r="J17" s="49"/>
      <c r="K17" s="49"/>
      <c r="L17" s="49"/>
      <c r="N17" s="49"/>
      <c r="O17" s="110"/>
      <c r="P17" s="110"/>
      <c r="Q17" s="110"/>
      <c r="R17" s="110" t="s">
        <v>105</v>
      </c>
      <c r="S17" s="110"/>
      <c r="T17" s="110"/>
      <c r="V17" s="140"/>
      <c r="W17" s="26"/>
      <c r="X17" s="26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75"/>
      <c r="AV17" s="158"/>
      <c r="AW17" s="146"/>
      <c r="AX17" s="119">
        <f t="shared" si="0"/>
        <v>0</v>
      </c>
    </row>
    <row r="18" spans="1:50" ht="15">
      <c r="A18" s="210"/>
      <c r="B18" s="95" t="s">
        <v>97</v>
      </c>
      <c r="C18" s="174" t="s">
        <v>54</v>
      </c>
      <c r="D18" s="10" t="s">
        <v>100</v>
      </c>
      <c r="E18" s="78">
        <v>36</v>
      </c>
      <c r="F18" s="78">
        <v>36</v>
      </c>
      <c r="G18" s="78">
        <v>36</v>
      </c>
      <c r="H18" s="78">
        <v>36</v>
      </c>
      <c r="I18" s="78">
        <v>36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 t="s">
        <v>128</v>
      </c>
      <c r="V18" s="154">
        <f>SUM(E18:U18)</f>
        <v>180</v>
      </c>
      <c r="W18" s="85"/>
      <c r="X18" s="85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6"/>
      <c r="AV18" s="159"/>
      <c r="AW18" s="147"/>
      <c r="AX18" s="119">
        <f t="shared" si="0"/>
        <v>180</v>
      </c>
    </row>
    <row r="19" spans="1:50" ht="24" customHeight="1">
      <c r="A19" s="210"/>
      <c r="B19" s="94" t="s">
        <v>98</v>
      </c>
      <c r="C19" s="175" t="s">
        <v>72</v>
      </c>
      <c r="D19" s="10" t="s">
        <v>100</v>
      </c>
      <c r="E19" s="50"/>
      <c r="F19" s="50"/>
      <c r="G19" s="50"/>
      <c r="H19" s="50"/>
      <c r="I19" s="50"/>
      <c r="J19" s="118">
        <v>36</v>
      </c>
      <c r="K19" s="118">
        <v>36</v>
      </c>
      <c r="L19" s="118">
        <v>36</v>
      </c>
      <c r="M19" s="118">
        <v>36</v>
      </c>
      <c r="N19" s="118">
        <v>36</v>
      </c>
      <c r="O19" s="118">
        <v>36</v>
      </c>
      <c r="P19" s="118">
        <v>36</v>
      </c>
      <c r="Q19" s="118">
        <v>36</v>
      </c>
      <c r="R19" s="116"/>
      <c r="S19" s="50"/>
      <c r="T19" s="50"/>
      <c r="U19" s="116" t="s">
        <v>128</v>
      </c>
      <c r="V19" s="142">
        <f>SUM(E19:U19)</f>
        <v>288</v>
      </c>
      <c r="W19" s="26"/>
      <c r="X19" s="26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74"/>
      <c r="AV19" s="158"/>
      <c r="AW19" s="146"/>
      <c r="AX19" s="119">
        <f t="shared" si="0"/>
        <v>288</v>
      </c>
    </row>
    <row r="20" spans="1:50" ht="15">
      <c r="A20" s="210"/>
      <c r="B20" s="191" t="s">
        <v>113</v>
      </c>
      <c r="C20" s="207" t="s">
        <v>75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49"/>
      <c r="V20" s="140"/>
      <c r="W20" s="26"/>
      <c r="X20" s="26"/>
      <c r="Y20" s="216"/>
      <c r="Z20" s="35"/>
      <c r="AA20" s="35"/>
      <c r="AB20" s="35"/>
      <c r="AC20" s="35"/>
      <c r="AD20" s="218"/>
      <c r="AE20" s="35"/>
      <c r="AF20" s="35"/>
      <c r="AG20" s="35"/>
      <c r="AH20" s="216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74"/>
      <c r="AV20" s="158"/>
      <c r="AW20" s="146"/>
      <c r="AX20" s="119">
        <f t="shared" si="0"/>
        <v>0</v>
      </c>
    </row>
    <row r="21" spans="1:50" ht="15">
      <c r="A21" s="210"/>
      <c r="B21" s="191"/>
      <c r="C21" s="191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140"/>
      <c r="W21" s="26"/>
      <c r="X21" s="26"/>
      <c r="Y21" s="217"/>
      <c r="Z21" s="49"/>
      <c r="AA21" s="49"/>
      <c r="AB21" s="49"/>
      <c r="AC21" s="49"/>
      <c r="AD21" s="219"/>
      <c r="AE21" s="49"/>
      <c r="AF21" s="49"/>
      <c r="AG21" s="49"/>
      <c r="AH21" s="217"/>
      <c r="AI21" s="49"/>
      <c r="AJ21" s="218"/>
      <c r="AK21" s="218" t="s">
        <v>121</v>
      </c>
      <c r="AL21" s="49"/>
      <c r="AM21" s="49"/>
      <c r="AN21" s="49"/>
      <c r="AO21" s="49"/>
      <c r="AP21" s="49"/>
      <c r="AQ21" s="49"/>
      <c r="AR21" s="49"/>
      <c r="AS21" s="49"/>
      <c r="AT21" s="49"/>
      <c r="AU21" s="75"/>
      <c r="AV21" s="158"/>
      <c r="AW21" s="146"/>
      <c r="AX21" s="119">
        <f t="shared" si="0"/>
        <v>0</v>
      </c>
    </row>
    <row r="22" spans="1:50" ht="15">
      <c r="A22" s="210"/>
      <c r="B22" s="23" t="s">
        <v>114</v>
      </c>
      <c r="C22" s="212" t="s">
        <v>76</v>
      </c>
      <c r="D22" s="10" t="s">
        <v>29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>
        <v>12</v>
      </c>
      <c r="S22" s="50">
        <v>18</v>
      </c>
      <c r="T22" s="50">
        <v>12</v>
      </c>
      <c r="U22" s="49">
        <v>12</v>
      </c>
      <c r="V22" s="140">
        <f>SUM(E22:U22)</f>
        <v>54</v>
      </c>
      <c r="W22" s="26"/>
      <c r="X22" s="26"/>
      <c r="Y22" s="50">
        <v>12</v>
      </c>
      <c r="Z22" s="50">
        <v>12</v>
      </c>
      <c r="AA22" s="50">
        <v>12</v>
      </c>
      <c r="AB22" s="50">
        <v>12</v>
      </c>
      <c r="AC22" s="50">
        <v>12</v>
      </c>
      <c r="AD22" s="50">
        <v>6</v>
      </c>
      <c r="AE22" s="162" t="s">
        <v>109</v>
      </c>
      <c r="AF22" s="50"/>
      <c r="AG22" s="50"/>
      <c r="AH22" s="50"/>
      <c r="AI22" s="50"/>
      <c r="AJ22" s="219"/>
      <c r="AK22" s="219"/>
      <c r="AL22" s="50"/>
      <c r="AM22" s="50"/>
      <c r="AN22" s="50"/>
      <c r="AO22" s="50"/>
      <c r="AP22" s="50"/>
      <c r="AQ22" s="50"/>
      <c r="AR22" s="50"/>
      <c r="AS22" s="50"/>
      <c r="AT22" s="50"/>
      <c r="AU22" s="76"/>
      <c r="AV22" s="158"/>
      <c r="AW22" s="146">
        <f>SUM(Y22:AV22)</f>
        <v>66</v>
      </c>
      <c r="AX22" s="119">
        <f t="shared" si="0"/>
        <v>120</v>
      </c>
    </row>
    <row r="23" spans="1:50" ht="15">
      <c r="A23" s="210"/>
      <c r="B23" s="24"/>
      <c r="C23" s="193"/>
      <c r="D23" s="10" t="s">
        <v>23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>
        <v>12</v>
      </c>
      <c r="S23" s="83">
        <v>12</v>
      </c>
      <c r="T23" s="83">
        <v>6</v>
      </c>
      <c r="U23" s="83">
        <v>6</v>
      </c>
      <c r="V23" s="141">
        <f>SUM(E23:U23)</f>
        <v>36</v>
      </c>
      <c r="W23" s="89"/>
      <c r="X23" s="89"/>
      <c r="Y23" s="83">
        <v>1</v>
      </c>
      <c r="Z23" s="83">
        <v>1</v>
      </c>
      <c r="AA23" s="83">
        <v>6</v>
      </c>
      <c r="AB23" s="83">
        <v>6</v>
      </c>
      <c r="AC23" s="83">
        <v>6</v>
      </c>
      <c r="AD23" s="83">
        <v>4</v>
      </c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6"/>
      <c r="AV23" s="159"/>
      <c r="AW23" s="147">
        <f>SUM(Y23:AV23)</f>
        <v>24</v>
      </c>
      <c r="AX23" s="119">
        <f t="shared" si="0"/>
        <v>60</v>
      </c>
    </row>
    <row r="24" spans="1:50" ht="15">
      <c r="A24" s="210"/>
      <c r="B24" s="24" t="s">
        <v>97</v>
      </c>
      <c r="C24" s="56" t="s">
        <v>54</v>
      </c>
      <c r="D24" s="10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140">
        <f>SUM(P24:U24)</f>
        <v>0</v>
      </c>
      <c r="W24" s="29"/>
      <c r="X24" s="29"/>
      <c r="Y24" s="53">
        <v>12</v>
      </c>
      <c r="Z24" s="53">
        <v>12</v>
      </c>
      <c r="AA24" s="53">
        <v>12</v>
      </c>
      <c r="AB24" s="53">
        <v>12</v>
      </c>
      <c r="AC24" s="53">
        <v>12</v>
      </c>
      <c r="AD24" s="53">
        <v>6</v>
      </c>
      <c r="AE24" s="53">
        <v>12</v>
      </c>
      <c r="AF24" s="53">
        <v>24</v>
      </c>
      <c r="AG24" s="53">
        <v>18</v>
      </c>
      <c r="AH24" s="53">
        <v>24</v>
      </c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 t="s">
        <v>128</v>
      </c>
      <c r="AU24" s="75"/>
      <c r="AV24" s="158"/>
      <c r="AW24" s="146">
        <f>SUM(Y24:AV24)</f>
        <v>144</v>
      </c>
      <c r="AX24" s="119">
        <f t="shared" si="0"/>
        <v>144</v>
      </c>
    </row>
    <row r="25" spans="1:50" ht="15.75" customHeight="1">
      <c r="A25" s="210"/>
      <c r="B25" s="24" t="s">
        <v>98</v>
      </c>
      <c r="C25" s="59" t="s">
        <v>72</v>
      </c>
      <c r="D25" s="10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140"/>
      <c r="W25" s="29"/>
      <c r="X25" s="29"/>
      <c r="Y25" s="49"/>
      <c r="Z25" s="49"/>
      <c r="AA25" s="49"/>
      <c r="AB25" s="49"/>
      <c r="AC25" s="49"/>
      <c r="AD25" s="49"/>
      <c r="AE25" s="49"/>
      <c r="AF25" s="49"/>
      <c r="AG25" s="49"/>
      <c r="AH25" s="73">
        <v>12</v>
      </c>
      <c r="AI25" s="73">
        <v>36</v>
      </c>
      <c r="AJ25" s="73">
        <v>24</v>
      </c>
      <c r="AK25" s="49"/>
      <c r="AL25" s="49"/>
      <c r="AM25" s="49"/>
      <c r="AN25" s="49"/>
      <c r="AO25" s="49"/>
      <c r="AP25" s="49"/>
      <c r="AQ25" s="49"/>
      <c r="AR25" s="49"/>
      <c r="AS25" s="49"/>
      <c r="AT25" s="49" t="s">
        <v>128</v>
      </c>
      <c r="AU25" s="75"/>
      <c r="AV25" s="158"/>
      <c r="AW25" s="146">
        <f>SUM(AB25:AV25)</f>
        <v>72</v>
      </c>
      <c r="AX25" s="119">
        <f t="shared" si="0"/>
        <v>72</v>
      </c>
    </row>
    <row r="26" spans="1:50" ht="15">
      <c r="A26" s="210"/>
      <c r="B26" s="180" t="s">
        <v>59</v>
      </c>
      <c r="C26" s="190" t="s">
        <v>33</v>
      </c>
      <c r="D26" s="10" t="s">
        <v>29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>
        <v>6</v>
      </c>
      <c r="T26" s="49">
        <v>16</v>
      </c>
      <c r="U26" s="49">
        <v>6</v>
      </c>
      <c r="V26" s="140">
        <f>SUM(P26:U26)</f>
        <v>28</v>
      </c>
      <c r="W26" s="29"/>
      <c r="X26" s="29"/>
      <c r="Y26" s="49">
        <v>6</v>
      </c>
      <c r="Z26" s="49">
        <v>6</v>
      </c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75"/>
      <c r="AV26" s="158"/>
      <c r="AW26" s="146">
        <f>SUM(Y26:AV26)</f>
        <v>12</v>
      </c>
      <c r="AX26" s="119">
        <f t="shared" si="0"/>
        <v>40</v>
      </c>
    </row>
    <row r="27" spans="1:50" ht="19.5" customHeight="1">
      <c r="A27" s="210"/>
      <c r="B27" s="181"/>
      <c r="C27" s="222"/>
      <c r="D27" s="10" t="s">
        <v>23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>
        <v>6</v>
      </c>
      <c r="T27" s="83">
        <v>12</v>
      </c>
      <c r="U27" s="83">
        <v>6</v>
      </c>
      <c r="V27" s="141">
        <f>SUM(E27:U27)</f>
        <v>24</v>
      </c>
      <c r="W27" s="89"/>
      <c r="X27" s="89"/>
      <c r="Y27" s="83">
        <v>8</v>
      </c>
      <c r="Z27" s="83">
        <v>8</v>
      </c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6"/>
      <c r="AV27" s="159"/>
      <c r="AW27" s="147">
        <f>SUM(Y27:AV27)</f>
        <v>16</v>
      </c>
      <c r="AX27" s="119">
        <f t="shared" si="0"/>
        <v>40</v>
      </c>
    </row>
    <row r="28" spans="1:50" ht="19.5" customHeight="1">
      <c r="A28" s="210"/>
      <c r="B28" s="54"/>
      <c r="C28" s="60"/>
      <c r="D28" s="10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140"/>
      <c r="W28" s="29"/>
      <c r="X28" s="2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75"/>
      <c r="AV28" s="158"/>
      <c r="AW28" s="146"/>
      <c r="AX28" s="119">
        <f t="shared" si="0"/>
        <v>0</v>
      </c>
    </row>
    <row r="29" spans="1:50" ht="15">
      <c r="A29" s="210"/>
      <c r="B29" s="205" t="s">
        <v>37</v>
      </c>
      <c r="C29" s="205"/>
      <c r="D29" s="205"/>
      <c r="E29" s="18">
        <f aca="true" t="shared" si="1" ref="E29:M29">SUM(E11:E28)</f>
        <v>36</v>
      </c>
      <c r="F29" s="18">
        <f t="shared" si="1"/>
        <v>36</v>
      </c>
      <c r="G29" s="18">
        <f t="shared" si="1"/>
        <v>36</v>
      </c>
      <c r="H29" s="18">
        <f t="shared" si="1"/>
        <v>36</v>
      </c>
      <c r="I29" s="18">
        <f t="shared" si="1"/>
        <v>36</v>
      </c>
      <c r="J29" s="18">
        <f t="shared" si="1"/>
        <v>36</v>
      </c>
      <c r="K29" s="18">
        <f t="shared" si="1"/>
        <v>36</v>
      </c>
      <c r="L29" s="18">
        <f t="shared" si="1"/>
        <v>36</v>
      </c>
      <c r="M29" s="18">
        <f t="shared" si="1"/>
        <v>36</v>
      </c>
      <c r="N29" s="18">
        <f>SUM(N9:N28)</f>
        <v>36</v>
      </c>
      <c r="O29" s="18">
        <f aca="true" t="shared" si="2" ref="O29:T29">SUM(O9:O28)</f>
        <v>36</v>
      </c>
      <c r="P29" s="18">
        <f t="shared" si="2"/>
        <v>36</v>
      </c>
      <c r="Q29" s="18">
        <f t="shared" si="2"/>
        <v>36</v>
      </c>
      <c r="R29" s="18">
        <f t="shared" si="2"/>
        <v>36</v>
      </c>
      <c r="S29" s="18">
        <f t="shared" si="2"/>
        <v>54</v>
      </c>
      <c r="T29" s="18">
        <f t="shared" si="2"/>
        <v>54</v>
      </c>
      <c r="U29" s="18">
        <v>33</v>
      </c>
      <c r="V29" s="143">
        <f>SUM(E29:U29)</f>
        <v>645</v>
      </c>
      <c r="W29" s="30"/>
      <c r="X29" s="30"/>
      <c r="Y29" s="51">
        <f>SUM(Y8:Y28)</f>
        <v>45</v>
      </c>
      <c r="Z29" s="51">
        <f>SUM(Z8:Z28)</f>
        <v>45</v>
      </c>
      <c r="AA29" s="51">
        <f aca="true" t="shared" si="3" ref="AA29:AT29">SUM(AA8:AA28)</f>
        <v>42</v>
      </c>
      <c r="AB29" s="51">
        <f t="shared" si="3"/>
        <v>42</v>
      </c>
      <c r="AC29" s="51">
        <f t="shared" si="3"/>
        <v>42</v>
      </c>
      <c r="AD29" s="51">
        <f t="shared" si="3"/>
        <v>40</v>
      </c>
      <c r="AE29" s="51">
        <f t="shared" si="3"/>
        <v>18</v>
      </c>
      <c r="AF29" s="51">
        <f t="shared" si="3"/>
        <v>36</v>
      </c>
      <c r="AG29" s="51">
        <f t="shared" si="3"/>
        <v>36</v>
      </c>
      <c r="AH29" s="51">
        <f t="shared" si="3"/>
        <v>36</v>
      </c>
      <c r="AI29" s="51">
        <f t="shared" si="3"/>
        <v>36</v>
      </c>
      <c r="AJ29" s="51">
        <f t="shared" si="3"/>
        <v>36</v>
      </c>
      <c r="AK29" s="51">
        <f t="shared" si="3"/>
        <v>18</v>
      </c>
      <c r="AL29" s="51">
        <f t="shared" si="3"/>
        <v>36</v>
      </c>
      <c r="AM29" s="51">
        <f t="shared" si="3"/>
        <v>36</v>
      </c>
      <c r="AN29" s="51">
        <f t="shared" si="3"/>
        <v>36</v>
      </c>
      <c r="AO29" s="51">
        <f t="shared" si="3"/>
        <v>36</v>
      </c>
      <c r="AP29" s="51">
        <f t="shared" si="3"/>
        <v>36</v>
      </c>
      <c r="AQ29" s="51">
        <f t="shared" si="3"/>
        <v>36</v>
      </c>
      <c r="AR29" s="51">
        <f t="shared" si="3"/>
        <v>36</v>
      </c>
      <c r="AS29" s="51">
        <f t="shared" si="3"/>
        <v>36</v>
      </c>
      <c r="AT29" s="51">
        <f t="shared" si="3"/>
        <v>6</v>
      </c>
      <c r="AU29" s="77"/>
      <c r="AV29" s="160"/>
      <c r="AW29" s="148">
        <f>SUM(Y29:AV29)</f>
        <v>766</v>
      </c>
      <c r="AX29" s="119">
        <f t="shared" si="0"/>
        <v>1411</v>
      </c>
    </row>
    <row r="30" spans="1:50" ht="15">
      <c r="A30" s="210"/>
      <c r="B30" s="207" t="s">
        <v>35</v>
      </c>
      <c r="C30" s="207"/>
      <c r="D30" s="207"/>
      <c r="E30" s="87">
        <f>E18</f>
        <v>36</v>
      </c>
      <c r="F30" s="87">
        <f>F18</f>
        <v>36</v>
      </c>
      <c r="G30" s="87">
        <f>G19+G18</f>
        <v>36</v>
      </c>
      <c r="H30" s="87">
        <v>36</v>
      </c>
      <c r="I30" s="87">
        <v>36</v>
      </c>
      <c r="J30" s="87">
        <f>J19</f>
        <v>36</v>
      </c>
      <c r="K30" s="87">
        <f>K19</f>
        <v>36</v>
      </c>
      <c r="L30" s="87">
        <f>L19</f>
        <v>36</v>
      </c>
      <c r="M30" s="87">
        <f>M19</f>
        <v>36</v>
      </c>
      <c r="N30" s="87">
        <f>N19</f>
        <v>36</v>
      </c>
      <c r="O30" s="87">
        <f>O19+O22</f>
        <v>36</v>
      </c>
      <c r="P30" s="87">
        <v>36</v>
      </c>
      <c r="Q30" s="87">
        <v>36</v>
      </c>
      <c r="R30" s="87">
        <f>R26+R22+R15+R13+R9+R24</f>
        <v>24</v>
      </c>
      <c r="S30" s="87">
        <f>S26+S22+S15+S13+S9+S24</f>
        <v>36</v>
      </c>
      <c r="T30" s="87">
        <f>T26+T22+T15+T13+T9+T24</f>
        <v>36</v>
      </c>
      <c r="U30" s="87">
        <v>24</v>
      </c>
      <c r="V30" s="144">
        <f>SUM(E30:U30)</f>
        <v>588</v>
      </c>
      <c r="W30" s="157" t="s">
        <v>101</v>
      </c>
      <c r="X30" s="157"/>
      <c r="Y30" s="156">
        <f>Y26+Y25+Y24+Y22+Y13+Y15</f>
        <v>36</v>
      </c>
      <c r="Z30" s="156">
        <f aca="true" t="shared" si="4" ref="Z30:AM30">Z26+Z25+Z24+Z22+Z13+Z15</f>
        <v>36</v>
      </c>
      <c r="AA30" s="156">
        <f t="shared" si="4"/>
        <v>36</v>
      </c>
      <c r="AB30" s="156">
        <f t="shared" si="4"/>
        <v>36</v>
      </c>
      <c r="AC30" s="156">
        <f t="shared" si="4"/>
        <v>36</v>
      </c>
      <c r="AD30" s="156">
        <f t="shared" si="4"/>
        <v>36</v>
      </c>
      <c r="AE30" s="156">
        <f>AE26+AE25+AE24+AE13+AE15</f>
        <v>18</v>
      </c>
      <c r="AF30" s="156">
        <f t="shared" si="4"/>
        <v>36</v>
      </c>
      <c r="AG30" s="156">
        <f t="shared" si="4"/>
        <v>36</v>
      </c>
      <c r="AH30" s="156">
        <f t="shared" si="4"/>
        <v>36</v>
      </c>
      <c r="AI30" s="156">
        <f t="shared" si="4"/>
        <v>36</v>
      </c>
      <c r="AJ30" s="156">
        <f t="shared" si="4"/>
        <v>36</v>
      </c>
      <c r="AK30" s="156">
        <f t="shared" si="4"/>
        <v>18</v>
      </c>
      <c r="AL30" s="156">
        <f t="shared" si="4"/>
        <v>36</v>
      </c>
      <c r="AM30" s="156">
        <f t="shared" si="4"/>
        <v>36</v>
      </c>
      <c r="AN30" s="156">
        <v>36</v>
      </c>
      <c r="AO30" s="156">
        <v>36</v>
      </c>
      <c r="AP30" s="156">
        <v>36</v>
      </c>
      <c r="AQ30" s="156">
        <v>36</v>
      </c>
      <c r="AR30" s="156">
        <v>36</v>
      </c>
      <c r="AS30" s="156">
        <v>36</v>
      </c>
      <c r="AT30" s="156">
        <v>6</v>
      </c>
      <c r="AU30" s="161"/>
      <c r="AV30" s="161"/>
      <c r="AW30" s="149">
        <f>SUM(Y30:AV30)</f>
        <v>726</v>
      </c>
      <c r="AX30" s="119">
        <f t="shared" si="0"/>
        <v>1314</v>
      </c>
    </row>
    <row r="31" spans="1:50" ht="15">
      <c r="A31" s="211"/>
      <c r="B31" s="208" t="s">
        <v>36</v>
      </c>
      <c r="C31" s="208"/>
      <c r="D31" s="208"/>
      <c r="E31" s="18" t="s">
        <v>100</v>
      </c>
      <c r="F31" s="18"/>
      <c r="G31" s="18"/>
      <c r="H31" s="18"/>
      <c r="I31" s="18"/>
      <c r="J31" s="18"/>
      <c r="K31" s="18"/>
      <c r="L31" s="18"/>
      <c r="M31" s="18"/>
      <c r="N31" s="18">
        <f>N27+N23+N14</f>
        <v>0</v>
      </c>
      <c r="O31" s="18">
        <f aca="true" t="shared" si="5" ref="O31:U31">O27+O23+O14</f>
        <v>0</v>
      </c>
      <c r="P31" s="18">
        <f t="shared" si="5"/>
        <v>0</v>
      </c>
      <c r="Q31" s="18">
        <f t="shared" si="5"/>
        <v>0</v>
      </c>
      <c r="R31" s="178">
        <f t="shared" si="5"/>
        <v>12</v>
      </c>
      <c r="S31" s="178">
        <f t="shared" si="5"/>
        <v>18</v>
      </c>
      <c r="T31" s="177">
        <f t="shared" si="5"/>
        <v>18</v>
      </c>
      <c r="U31" s="178">
        <f t="shared" si="5"/>
        <v>12</v>
      </c>
      <c r="V31" s="143">
        <f>SUM(N31:U31)</f>
        <v>60</v>
      </c>
      <c r="W31" s="30">
        <v>0</v>
      </c>
      <c r="X31" s="30">
        <v>0</v>
      </c>
      <c r="Y31" s="51">
        <f>Y23+Y14+Y27</f>
        <v>9</v>
      </c>
      <c r="Z31" s="51">
        <f aca="true" t="shared" si="6" ref="Z31:AH31">Z23+Z14+Z27</f>
        <v>9</v>
      </c>
      <c r="AA31" s="51">
        <f t="shared" si="6"/>
        <v>6</v>
      </c>
      <c r="AB31" s="51">
        <f t="shared" si="6"/>
        <v>6</v>
      </c>
      <c r="AC31" s="51">
        <f t="shared" si="6"/>
        <v>6</v>
      </c>
      <c r="AD31" s="51">
        <f t="shared" si="6"/>
        <v>4</v>
      </c>
      <c r="AE31" s="51">
        <f t="shared" si="6"/>
        <v>0</v>
      </c>
      <c r="AF31" s="51">
        <f t="shared" si="6"/>
        <v>0</v>
      </c>
      <c r="AG31" s="51">
        <f t="shared" si="6"/>
        <v>0</v>
      </c>
      <c r="AH31" s="51">
        <f t="shared" si="6"/>
        <v>0</v>
      </c>
      <c r="AI31" s="51">
        <f>AI27+AI14</f>
        <v>0</v>
      </c>
      <c r="AJ31" s="51">
        <f aca="true" t="shared" si="7" ref="AJ31:AT31">AJ27+AJ14</f>
        <v>0</v>
      </c>
      <c r="AK31" s="51">
        <f t="shared" si="7"/>
        <v>0</v>
      </c>
      <c r="AL31" s="51">
        <f t="shared" si="7"/>
        <v>0</v>
      </c>
      <c r="AM31" s="51">
        <f t="shared" si="7"/>
        <v>0</v>
      </c>
      <c r="AN31" s="51">
        <f t="shared" si="7"/>
        <v>0</v>
      </c>
      <c r="AO31" s="51">
        <f t="shared" si="7"/>
        <v>0</v>
      </c>
      <c r="AP31" s="51">
        <f t="shared" si="7"/>
        <v>0</v>
      </c>
      <c r="AQ31" s="51">
        <f t="shared" si="7"/>
        <v>0</v>
      </c>
      <c r="AR31" s="51">
        <f t="shared" si="7"/>
        <v>0</v>
      </c>
      <c r="AS31" s="51">
        <f t="shared" si="7"/>
        <v>0</v>
      </c>
      <c r="AT31" s="51">
        <f t="shared" si="7"/>
        <v>0</v>
      </c>
      <c r="AU31" s="77"/>
      <c r="AV31" s="160"/>
      <c r="AW31" s="148">
        <f>SUM(Y31:AV31)</f>
        <v>40</v>
      </c>
      <c r="AX31" s="119">
        <f t="shared" si="0"/>
        <v>100</v>
      </c>
    </row>
    <row r="32" spans="3:50" ht="14.25">
      <c r="C32" t="s">
        <v>99</v>
      </c>
      <c r="K32" s="155"/>
      <c r="O32" s="155"/>
      <c r="R32" s="155">
        <v>12</v>
      </c>
      <c r="U32" s="155">
        <v>12</v>
      </c>
      <c r="AD32" s="155"/>
      <c r="AE32" s="155">
        <v>18</v>
      </c>
      <c r="AH32" s="155"/>
      <c r="AI32" s="155"/>
      <c r="AJ32" s="155"/>
      <c r="AK32" s="155">
        <v>18</v>
      </c>
      <c r="AL32" s="155"/>
      <c r="AN32" s="155"/>
      <c r="AO32" s="155"/>
      <c r="AP32" s="155"/>
      <c r="AQ32" s="155"/>
      <c r="AR32" s="155"/>
      <c r="AS32" s="155"/>
      <c r="AT32" s="155">
        <v>30</v>
      </c>
      <c r="AX32">
        <f>SUM(D32:AW32)</f>
        <v>90</v>
      </c>
    </row>
    <row r="34" spans="2:3" ht="14.25">
      <c r="B34" s="52"/>
      <c r="C34" t="s">
        <v>83</v>
      </c>
    </row>
  </sheetData>
  <sheetProtection/>
  <mergeCells count="39">
    <mergeCell ref="B31:D31"/>
    <mergeCell ref="B20:B21"/>
    <mergeCell ref="N1:P1"/>
    <mergeCell ref="R1:U1"/>
    <mergeCell ref="X1:AA1"/>
    <mergeCell ref="C20:C21"/>
    <mergeCell ref="B11:B12"/>
    <mergeCell ref="B30:D30"/>
    <mergeCell ref="B9:B10"/>
    <mergeCell ref="C9:C10"/>
    <mergeCell ref="AX1:AX5"/>
    <mergeCell ref="B29:D29"/>
    <mergeCell ref="B26:B27"/>
    <mergeCell ref="C26:C27"/>
    <mergeCell ref="C11:C12"/>
    <mergeCell ref="AD20:AD21"/>
    <mergeCell ref="AB1:AE1"/>
    <mergeCell ref="AF1:AI1"/>
    <mergeCell ref="AJ1:AM1"/>
    <mergeCell ref="AN1:AQ1"/>
    <mergeCell ref="A1:A5"/>
    <mergeCell ref="P11:P12"/>
    <mergeCell ref="B1:B5"/>
    <mergeCell ref="C1:C5"/>
    <mergeCell ref="D1:D5"/>
    <mergeCell ref="F1:H1"/>
    <mergeCell ref="J1:L1"/>
    <mergeCell ref="A6:A31"/>
    <mergeCell ref="B13:B14"/>
    <mergeCell ref="C13:C14"/>
    <mergeCell ref="C22:C23"/>
    <mergeCell ref="AR1:AV1"/>
    <mergeCell ref="Y20:Y21"/>
    <mergeCell ref="AH20:AH21"/>
    <mergeCell ref="AJ21:AJ22"/>
    <mergeCell ref="AK21:AK22"/>
    <mergeCell ref="E2:AV2"/>
    <mergeCell ref="E4:AV4"/>
    <mergeCell ref="AT11:AT1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2021-09-16T11:59:54Z</dcterms:modified>
  <cp:category/>
  <cp:version/>
  <cp:contentType/>
  <cp:contentStatus/>
</cp:coreProperties>
</file>