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6960" activeTab="0"/>
  </bookViews>
  <sheets>
    <sheet name="1 курс" sheetId="1" r:id="rId1"/>
    <sheet name="2 курс" sheetId="2" r:id="rId2"/>
    <sheet name="3 курс" sheetId="3" r:id="rId3"/>
  </sheets>
  <definedNames>
    <definedName name="_xlnm.Print_Area" localSheetId="0">'1 курс'!$A$1:$BH$58</definedName>
  </definedNames>
  <calcPr fullCalcOnLoad="1"/>
</workbook>
</file>

<file path=xl/sharedStrings.xml><?xml version="1.0" encoding="utf-8"?>
<sst xmlns="http://schemas.openxmlformats.org/spreadsheetml/2006/main" count="602" uniqueCount="199">
  <si>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</si>
  <si>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</si>
  <si>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</si>
  <si>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</si>
  <si>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</si>
  <si>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процесса</t>
  </si>
  <si>
    <t>ОГСЭ.00</t>
  </si>
  <si>
    <t>Общий гуманитарный и социально-экономический цикл</t>
  </si>
  <si>
    <t>обязательная</t>
  </si>
  <si>
    <t>самостоятельная</t>
  </si>
  <si>
    <t>ОГСЭ.02</t>
  </si>
  <si>
    <t>История</t>
  </si>
  <si>
    <t xml:space="preserve">обязательная </t>
  </si>
  <si>
    <t>ОГСЭ.04</t>
  </si>
  <si>
    <t>Физическая культура</t>
  </si>
  <si>
    <t>ЕН.00</t>
  </si>
  <si>
    <t>ЕН.01</t>
  </si>
  <si>
    <t>Математика</t>
  </si>
  <si>
    <t>ЕН.02</t>
  </si>
  <si>
    <t>Информатика</t>
  </si>
  <si>
    <t>ОП.00</t>
  </si>
  <si>
    <t>ОП.02</t>
  </si>
  <si>
    <t>Техническая механика</t>
  </si>
  <si>
    <t>ОП.03</t>
  </si>
  <si>
    <t>ОП.04</t>
  </si>
  <si>
    <t>ПМ.00</t>
  </si>
  <si>
    <t>ПМ.01</t>
  </si>
  <si>
    <t>МДК.01.01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</si>
  <si>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</si>
  <si>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</si>
  <si>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</si>
  <si>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ОП.08</t>
  </si>
  <si>
    <t>ОГСЭ.05</t>
  </si>
  <si>
    <t>Электротехника и электроника</t>
  </si>
  <si>
    <t>Материаловедение</t>
  </si>
  <si>
    <t>Математический и общий естественнонаучный цикл</t>
  </si>
  <si>
    <t>Устройство автомобилей</t>
  </si>
  <si>
    <t>ОП.01</t>
  </si>
  <si>
    <t>Инженерная графика</t>
  </si>
  <si>
    <t>ОГСЭ.01</t>
  </si>
  <si>
    <t>Основы философии</t>
  </si>
  <si>
    <t>Иностранный язык в профессиональной деятельности</t>
  </si>
  <si>
    <t>ОГСЭ.03</t>
  </si>
  <si>
    <t>Психология общения</t>
  </si>
  <si>
    <t>ЕН.03</t>
  </si>
  <si>
    <t>Экология</t>
  </si>
  <si>
    <t>Общепрофессиональный цикл</t>
  </si>
  <si>
    <t>Информационные технологии в профессиональной деятельности</t>
  </si>
  <si>
    <t>Профессиональный цикл</t>
  </si>
  <si>
    <t>Техническое обслуживание и ремонт автомобильных двигателей</t>
  </si>
  <si>
    <t>МДК01.02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</si>
  <si>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</si>
  <si>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</si>
  <si>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</si>
  <si>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МДК01.04</t>
  </si>
  <si>
    <t>УП01.01</t>
  </si>
  <si>
    <t>Техническое обслуживание и ремонт автотранспортных средств</t>
  </si>
  <si>
    <t>промежуточная аттестация</t>
  </si>
  <si>
    <t>02.09-07.09</t>
  </si>
  <si>
    <t>09.09-14.09</t>
  </si>
  <si>
    <t>16.09-21.09</t>
  </si>
  <si>
    <t>23.09-28.09</t>
  </si>
  <si>
    <t>30.09-05.10</t>
  </si>
  <si>
    <t>07.10-12.10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</si>
  <si>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</si>
  <si>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</si>
  <si>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</si>
  <si>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</si>
  <si>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</si>
  <si>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</si>
  <si>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</si>
  <si>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</si>
  <si>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</si>
  <si>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</si>
  <si>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23.12-28.12</t>
  </si>
  <si>
    <t>30.12-04.01</t>
  </si>
  <si>
    <t>13.01-18.01</t>
  </si>
  <si>
    <t>20.01-25.01</t>
  </si>
  <si>
    <t>27.01-01.02</t>
  </si>
  <si>
    <t>03.02-8.02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</si>
  <si>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</si>
  <si>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</si>
  <si>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</si>
  <si>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</si>
  <si>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</si>
  <si>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</si>
  <si>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</si>
  <si>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</si>
  <si>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</si>
  <si>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</si>
  <si>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</si>
  <si>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</si>
  <si>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</si>
  <si>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</si>
  <si>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</si>
  <si>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</si>
  <si>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</si>
  <si>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</si>
  <si>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</si>
  <si>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</si>
  <si>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</si>
  <si>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</si>
  <si>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</si>
  <si>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</si>
  <si>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</si>
  <si>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</si>
  <si>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</si>
  <si>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</si>
  <si>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</si>
  <si>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дз</t>
  </si>
  <si>
    <t xml:space="preserve">в том числе </t>
  </si>
  <si>
    <t>К</t>
  </si>
  <si>
    <t>итого 1 сем</t>
  </si>
  <si>
    <t xml:space="preserve">итого 2 сем </t>
  </si>
  <si>
    <t>Э</t>
  </si>
  <si>
    <t>1 курс</t>
  </si>
  <si>
    <t xml:space="preserve">1 сем </t>
  </si>
  <si>
    <t xml:space="preserve">пром </t>
  </si>
  <si>
    <t xml:space="preserve">2 сем </t>
  </si>
  <si>
    <t>2 курс</t>
  </si>
  <si>
    <t>ОП.05</t>
  </si>
  <si>
    <t>Метрология, стандартизация с сертификация</t>
  </si>
  <si>
    <t>ОП.07</t>
  </si>
  <si>
    <t>Охрана труда</t>
  </si>
  <si>
    <t>ОП.09</t>
  </si>
  <si>
    <t>Безопасность жизнедеятельности</t>
  </si>
  <si>
    <t xml:space="preserve">дз </t>
  </si>
  <si>
    <t xml:space="preserve">Э 
</t>
  </si>
  <si>
    <t>УП 01.04</t>
  </si>
  <si>
    <t>МДК 01.05</t>
  </si>
  <si>
    <t>Техническое обслуживание и ремонт электрооборудования и электронных систем автомобилей</t>
  </si>
  <si>
    <t>УП0 01.05</t>
  </si>
  <si>
    <t>МДК01.06</t>
  </si>
  <si>
    <t>Техническое обслуживание и ремонт шасси автомобилей</t>
  </si>
  <si>
    <t>УП 01.06</t>
  </si>
  <si>
    <t>МДК01.07</t>
  </si>
  <si>
    <t xml:space="preserve">Проведение кузовного ремонта </t>
  </si>
  <si>
    <t>УП 01.07</t>
  </si>
  <si>
    <t>ПМ. 02</t>
  </si>
  <si>
    <t xml:space="preserve">Организация процессов по техническому обслуживанию и ремонту автотранспортных средст </t>
  </si>
  <si>
    <t>мдк 02.01.</t>
  </si>
  <si>
    <t>Техническая документация</t>
  </si>
  <si>
    <t>МДК.02.02</t>
  </si>
  <si>
    <t>Управление процессом
технического
обслуживания и ремонта
автомобилей</t>
  </si>
  <si>
    <t>МДК.02.03</t>
  </si>
  <si>
    <t>Управление коллективом исполнителей</t>
  </si>
  <si>
    <t>УП 02.01</t>
  </si>
  <si>
    <t xml:space="preserve">Учебная практика </t>
  </si>
  <si>
    <t>ПМ.04</t>
  </si>
  <si>
    <t xml:space="preserve">Выполнение работ по рабочей профессииВодитель автомобиля </t>
  </si>
  <si>
    <t>МДК04.01</t>
  </si>
  <si>
    <t>Обслуживание и ремонт автомобиля</t>
  </si>
  <si>
    <t>УП.04</t>
  </si>
  <si>
    <t>Учебная практика</t>
  </si>
  <si>
    <t>ЭК</t>
  </si>
  <si>
    <t>ПП04.01</t>
  </si>
  <si>
    <t>Производственная практика</t>
  </si>
  <si>
    <t xml:space="preserve"> </t>
  </si>
  <si>
    <t xml:space="preserve">лишние 6 часов </t>
  </si>
  <si>
    <t>4 курс</t>
  </si>
  <si>
    <t>06.01-11.01</t>
  </si>
  <si>
    <t>Всего часов</t>
  </si>
  <si>
    <t>Общий гуманитарный и соиально- экономический цикл</t>
  </si>
  <si>
    <t>Иностранный язык</t>
  </si>
  <si>
    <t>промежуточная</t>
  </si>
  <si>
    <t xml:space="preserve">Общепрофессиональные дисциплины </t>
  </si>
  <si>
    <t>ОП.06</t>
  </si>
  <si>
    <t>Правовое обеспечение профессиональной деятельности</t>
  </si>
  <si>
    <t>ПМ.01.</t>
  </si>
  <si>
    <t>Профессиональные модули</t>
  </si>
  <si>
    <t xml:space="preserve">МДК.01.07 </t>
  </si>
  <si>
    <t>Проведение кузовного ремонта</t>
  </si>
  <si>
    <t>УП.01.07</t>
  </si>
  <si>
    <t>ПП.04.01</t>
  </si>
  <si>
    <t>ПМ 02</t>
  </si>
  <si>
    <t>МДК.02.02.</t>
  </si>
  <si>
    <t>Управление процессом технического обслуживания и ремонта автомобилей</t>
  </si>
  <si>
    <t>э</t>
  </si>
  <si>
    <t>МДК 02.03</t>
  </si>
  <si>
    <t xml:space="preserve">Управление коллективом исполнителей </t>
  </si>
  <si>
    <t>ПП.02</t>
  </si>
  <si>
    <t>ПМ. 03</t>
  </si>
  <si>
    <t>Организация процесса модернизации и модификации автотранспортных средств</t>
  </si>
  <si>
    <t>МДК.03.01</t>
  </si>
  <si>
    <t>Особенности конструкций
автотранспортных средств</t>
  </si>
  <si>
    <t>МДК.03 .02</t>
  </si>
  <si>
    <t>Организация работ по
модернизации
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</si>
  <si>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</si>
  <si>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</si>
  <si>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</si>
  <si>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</si>
  <si>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УП 03.01</t>
  </si>
  <si>
    <t>ПП.03</t>
  </si>
  <si>
    <t>ПП08</t>
  </si>
  <si>
    <t>Производственная практика (преддипломная)</t>
  </si>
  <si>
    <t>ГИА</t>
  </si>
  <si>
    <t xml:space="preserve">Государственная итоговая аттестация (ГИА) -6 недель </t>
  </si>
  <si>
    <t>Всего часов в неделю обязательной учебной нагрузки</t>
  </si>
  <si>
    <t>Всего часов в неделю самостоятельной работы студентов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</si>
</sst>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9"/>
      <color theme="1"/>
      <name val="Calibri"/>
      <family val="2"/>
    </font>
    <font>
      <b/>
      <u val="single"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59" fillId="0" borderId="10" xfId="0" applyFont="1" applyBorder="1" applyAlignment="1">
      <alignment vertical="center" textRotation="90"/>
    </xf>
    <xf numFmtId="0" fontId="5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61" fillId="0" borderId="10" xfId="0" applyNumberFormat="1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/>
    </xf>
    <xf numFmtId="165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50" fillId="35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61" fillId="37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64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0" fillId="34" borderId="10" xfId="0" applyNumberFormat="1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50" fillId="33" borderId="10" xfId="42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1" fillId="35" borderId="10" xfId="0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 vertical="center" textRotation="90"/>
    </xf>
    <xf numFmtId="0" fontId="0" fillId="38" borderId="0" xfId="0" applyFill="1" applyAlignment="1">
      <alignment/>
    </xf>
    <xf numFmtId="0" fontId="6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6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vertical="center"/>
    </xf>
    <xf numFmtId="0" fontId="60" fillId="35" borderId="11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16" fontId="66" fillId="0" borderId="10" xfId="0" applyNumberFormat="1" applyFont="1" applyFill="1" applyBorder="1" applyAlignment="1">
      <alignment horizontal="center" vertical="center" textRotation="90"/>
    </xf>
    <xf numFmtId="0" fontId="66" fillId="33" borderId="10" xfId="0" applyNumberFormat="1" applyFont="1" applyFill="1" applyBorder="1" applyAlignment="1">
      <alignment horizontal="center" vertical="center" textRotation="90"/>
    </xf>
    <xf numFmtId="0" fontId="66" fillId="37" borderId="10" xfId="0" applyNumberFormat="1" applyFont="1" applyFill="1" applyBorder="1" applyAlignment="1">
      <alignment horizontal="center" vertical="center" textRotation="90"/>
    </xf>
    <xf numFmtId="0" fontId="50" fillId="37" borderId="10" xfId="0" applyNumberFormat="1" applyFont="1" applyFill="1" applyBorder="1" applyAlignment="1">
      <alignment horizontal="center"/>
    </xf>
    <xf numFmtId="0" fontId="68" fillId="37" borderId="10" xfId="0" applyNumberFormat="1" applyFont="1" applyFill="1" applyBorder="1" applyAlignment="1">
      <alignment horizontal="center"/>
    </xf>
    <xf numFmtId="0" fontId="69" fillId="37" borderId="10" xfId="0" applyNumberFormat="1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/>
    </xf>
    <xf numFmtId="16" fontId="66" fillId="37" borderId="10" xfId="0" applyNumberFormat="1" applyFont="1" applyFill="1" applyBorder="1" applyAlignment="1">
      <alignment horizontal="center" vertical="center" textRotation="90"/>
    </xf>
    <xf numFmtId="0" fontId="50" fillId="37" borderId="10" xfId="0" applyFont="1" applyFill="1" applyBorder="1" applyAlignment="1">
      <alignment horizontal="center"/>
    </xf>
    <xf numFmtId="0" fontId="61" fillId="37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63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9" fillId="33" borderId="10" xfId="0" applyFont="1" applyFill="1" applyBorder="1" applyAlignment="1">
      <alignment/>
    </xf>
    <xf numFmtId="0" fontId="62" fillId="33" borderId="1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6" fillId="10" borderId="10" xfId="0" applyNumberFormat="1" applyFont="1" applyFill="1" applyBorder="1" applyAlignment="1">
      <alignment horizontal="center" vertical="center" textRotation="90"/>
    </xf>
    <xf numFmtId="0" fontId="66" fillId="39" borderId="10" xfId="0" applyNumberFormat="1" applyFont="1" applyFill="1" applyBorder="1" applyAlignment="1">
      <alignment horizontal="center" vertical="center" textRotation="90"/>
    </xf>
    <xf numFmtId="16" fontId="66" fillId="33" borderId="10" xfId="0" applyNumberFormat="1" applyFont="1" applyFill="1" applyBorder="1" applyAlignment="1">
      <alignment horizontal="center" vertical="center" textRotation="90"/>
    </xf>
    <xf numFmtId="16" fontId="66" fillId="18" borderId="10" xfId="0" applyNumberFormat="1" applyFont="1" applyFill="1" applyBorder="1" applyAlignment="1">
      <alignment horizontal="center" vertical="center" textRotation="90"/>
    </xf>
    <xf numFmtId="0" fontId="50" fillId="10" borderId="10" xfId="0" applyNumberFormat="1" applyFont="1" applyFill="1" applyBorder="1" applyAlignment="1">
      <alignment horizontal="center"/>
    </xf>
    <xf numFmtId="0" fontId="50" fillId="39" borderId="10" xfId="0" applyNumberFormat="1" applyFont="1" applyFill="1" applyBorder="1" applyAlignment="1">
      <alignment horizontal="center"/>
    </xf>
    <xf numFmtId="0" fontId="50" fillId="39" borderId="10" xfId="42" applyNumberFormat="1" applyFont="1" applyFill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 vertical="top"/>
    </xf>
    <xf numFmtId="0" fontId="61" fillId="40" borderId="10" xfId="0" applyNumberFormat="1" applyFont="1" applyFill="1" applyBorder="1" applyAlignment="1">
      <alignment horizontal="center"/>
    </xf>
    <xf numFmtId="0" fontId="60" fillId="10" borderId="10" xfId="0" applyNumberFormat="1" applyFont="1" applyFill="1" applyBorder="1" applyAlignment="1">
      <alignment horizontal="center" vertical="center"/>
    </xf>
    <xf numFmtId="0" fontId="60" fillId="39" borderId="10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/>
    </xf>
    <xf numFmtId="0" fontId="60" fillId="40" borderId="10" xfId="0" applyNumberFormat="1" applyFont="1" applyFill="1" applyBorder="1" applyAlignment="1">
      <alignment horizontal="center" vertical="center"/>
    </xf>
    <xf numFmtId="0" fontId="61" fillId="10" borderId="10" xfId="0" applyNumberFormat="1" applyFont="1" applyFill="1" applyBorder="1" applyAlignment="1">
      <alignment horizontal="center"/>
    </xf>
    <xf numFmtId="0" fontId="61" fillId="39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60" fillId="10" borderId="10" xfId="0" applyNumberFormat="1" applyFont="1" applyFill="1" applyBorder="1" applyAlignment="1">
      <alignment horizontal="center"/>
    </xf>
    <xf numFmtId="0" fontId="60" fillId="39" borderId="10" xfId="0" applyNumberFormat="1" applyFont="1" applyFill="1" applyBorder="1" applyAlignment="1">
      <alignment horizontal="center"/>
    </xf>
    <xf numFmtId="0" fontId="60" fillId="4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9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60" fillId="33" borderId="12" xfId="0" applyNumberFormat="1" applyFont="1" applyFill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 vertical="center" wrapText="1"/>
    </xf>
    <xf numFmtId="0" fontId="60" fillId="35" borderId="10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 wrapText="1"/>
    </xf>
    <xf numFmtId="0" fontId="60" fillId="35" borderId="11" xfId="0" applyFont="1" applyFill="1" applyBorder="1" applyAlignment="1">
      <alignment wrapText="1"/>
    </xf>
    <xf numFmtId="0" fontId="60" fillId="41" borderId="10" xfId="0" applyNumberFormat="1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0" fontId="60" fillId="35" borderId="12" xfId="0" applyFont="1" applyFill="1" applyBorder="1" applyAlignment="1">
      <alignment wrapText="1"/>
    </xf>
    <xf numFmtId="0" fontId="61" fillId="1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65" fontId="60" fillId="10" borderId="10" xfId="0" applyNumberFormat="1" applyFont="1" applyFill="1" applyBorder="1" applyAlignment="1">
      <alignment/>
    </xf>
    <xf numFmtId="165" fontId="60" fillId="39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40" borderId="10" xfId="0" applyFont="1" applyFill="1" applyBorder="1" applyAlignment="1">
      <alignment/>
    </xf>
    <xf numFmtId="0" fontId="60" fillId="42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57" fillId="33" borderId="0" xfId="0" applyFont="1" applyFill="1" applyAlignment="1">
      <alignment/>
    </xf>
    <xf numFmtId="0" fontId="0" fillId="19" borderId="0" xfId="0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165" fontId="71" fillId="0" borderId="10" xfId="0" applyNumberFormat="1" applyFont="1" applyFill="1" applyBorder="1" applyAlignment="1">
      <alignment horizontal="center"/>
    </xf>
    <xf numFmtId="165" fontId="71" fillId="34" borderId="10" xfId="0" applyNumberFormat="1" applyFont="1" applyFill="1" applyBorder="1" applyAlignment="1">
      <alignment horizontal="center"/>
    </xf>
    <xf numFmtId="0" fontId="72" fillId="0" borderId="10" xfId="0" applyNumberFormat="1" applyFont="1" applyFill="1" applyBorder="1" applyAlignment="1">
      <alignment horizontal="center"/>
    </xf>
    <xf numFmtId="0" fontId="72" fillId="0" borderId="10" xfId="42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46" borderId="10" xfId="0" applyFont="1" applyFill="1" applyBorder="1" applyAlignment="1">
      <alignment horizontal="center"/>
    </xf>
    <xf numFmtId="0" fontId="72" fillId="47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165" fontId="66" fillId="0" borderId="10" xfId="0" applyNumberFormat="1" applyFont="1" applyFill="1" applyBorder="1" applyAlignment="1">
      <alignment horizontal="center" wrapText="1"/>
    </xf>
    <xf numFmtId="165" fontId="66" fillId="34" borderId="10" xfId="0" applyNumberFormat="1" applyFont="1" applyFill="1" applyBorder="1" applyAlignment="1">
      <alignment horizontal="center" wrapText="1"/>
    </xf>
    <xf numFmtId="0" fontId="73" fillId="0" borderId="10" xfId="0" applyNumberFormat="1" applyFont="1" applyFill="1" applyBorder="1" applyAlignment="1">
      <alignment horizontal="center"/>
    </xf>
    <xf numFmtId="0" fontId="73" fillId="33" borderId="10" xfId="0" applyNumberFormat="1" applyFont="1" applyFill="1" applyBorder="1" applyAlignment="1">
      <alignment horizontal="center"/>
    </xf>
    <xf numFmtId="0" fontId="73" fillId="46" borderId="10" xfId="0" applyNumberFormat="1" applyFont="1" applyFill="1" applyBorder="1" applyAlignment="1">
      <alignment horizontal="center"/>
    </xf>
    <xf numFmtId="0" fontId="73" fillId="46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47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/>
    </xf>
    <xf numFmtId="0" fontId="66" fillId="48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49" borderId="10" xfId="0" applyFont="1" applyFill="1" applyBorder="1" applyAlignment="1">
      <alignment horizontal="center" vertical="center"/>
    </xf>
    <xf numFmtId="0" fontId="66" fillId="47" borderId="10" xfId="0" applyFont="1" applyFill="1" applyBorder="1" applyAlignment="1">
      <alignment horizontal="center" vertical="center"/>
    </xf>
    <xf numFmtId="0" fontId="66" fillId="46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49" borderId="10" xfId="0" applyFont="1" applyFill="1" applyBorder="1" applyAlignment="1">
      <alignment horizontal="center" vertical="center"/>
    </xf>
    <xf numFmtId="0" fontId="74" fillId="47" borderId="10" xfId="0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/>
    </xf>
    <xf numFmtId="0" fontId="74" fillId="0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/>
    </xf>
    <xf numFmtId="0" fontId="66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66" fillId="35" borderId="10" xfId="0" applyFont="1" applyFill="1" applyBorder="1" applyAlignment="1">
      <alignment horizontal="center" vertical="center"/>
    </xf>
    <xf numFmtId="0" fontId="66" fillId="50" borderId="10" xfId="0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71" fillId="48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3" fillId="48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/>
    </xf>
    <xf numFmtId="0" fontId="66" fillId="39" borderId="10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66" fillId="51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0" fontId="73" fillId="51" borderId="10" xfId="0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1" fontId="66" fillId="34" borderId="10" xfId="0" applyNumberFormat="1" applyFont="1" applyFill="1" applyBorder="1" applyAlignment="1">
      <alignment horizontal="center" vertical="center"/>
    </xf>
    <xf numFmtId="1" fontId="66" fillId="46" borderId="10" xfId="0" applyNumberFormat="1" applyFont="1" applyFill="1" applyBorder="1" applyAlignment="1">
      <alignment horizontal="center" vertical="center"/>
    </xf>
    <xf numFmtId="1" fontId="66" fillId="48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2" fillId="33" borderId="13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165" fontId="61" fillId="33" borderId="10" xfId="0" applyNumberFormat="1" applyFont="1" applyFill="1" applyBorder="1" applyAlignment="1">
      <alignment horizontal="center"/>
    </xf>
    <xf numFmtId="165" fontId="77" fillId="33" borderId="10" xfId="0" applyNumberFormat="1" applyFont="1" applyFill="1" applyBorder="1" applyAlignment="1">
      <alignment horizontal="center"/>
    </xf>
    <xf numFmtId="165" fontId="61" fillId="33" borderId="10" xfId="0" applyNumberFormat="1" applyFont="1" applyFill="1" applyBorder="1" applyAlignment="1">
      <alignment horizontal="center" wrapText="1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/>
    </xf>
    <xf numFmtId="0" fontId="70" fillId="0" borderId="10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textRotation="90"/>
    </xf>
    <xf numFmtId="0" fontId="62" fillId="34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textRotation="90"/>
    </xf>
    <xf numFmtId="0" fontId="81" fillId="0" borderId="11" xfId="0" applyFont="1" applyBorder="1" applyAlignment="1">
      <alignment horizontal="center" vertical="center" textRotation="90"/>
    </xf>
    <xf numFmtId="0" fontId="81" fillId="0" borderId="12" xfId="0" applyFont="1" applyBorder="1" applyAlignment="1">
      <alignment horizontal="center" vertical="center" textRotation="90"/>
    </xf>
    <xf numFmtId="0" fontId="79" fillId="34" borderId="13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 wrapText="1"/>
    </xf>
    <xf numFmtId="0" fontId="79" fillId="34" borderId="11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wrapText="1"/>
    </xf>
    <xf numFmtId="0" fontId="61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80" fillId="33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73" fillId="50" borderId="13" xfId="0" applyFont="1" applyFill="1" applyBorder="1" applyAlignment="1">
      <alignment horizontal="center" vertical="center"/>
    </xf>
    <xf numFmtId="0" fontId="73" fillId="50" borderId="11" xfId="0" applyFont="1" applyFill="1" applyBorder="1" applyAlignment="1">
      <alignment horizontal="center" vertical="center"/>
    </xf>
    <xf numFmtId="0" fontId="73" fillId="50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textRotation="90"/>
    </xf>
    <xf numFmtId="0" fontId="66" fillId="0" borderId="10" xfId="0" applyFont="1" applyFill="1" applyBorder="1" applyAlignment="1">
      <alignment horizontal="center" vertical="center" textRotation="90" wrapText="1"/>
    </xf>
    <xf numFmtId="0" fontId="66" fillId="0" borderId="13" xfId="0" applyFont="1" applyFill="1" applyBorder="1" applyAlignment="1">
      <alignment horizontal="center" textRotation="90"/>
    </xf>
    <xf numFmtId="0" fontId="66" fillId="0" borderId="11" xfId="0" applyFont="1" applyFill="1" applyBorder="1" applyAlignment="1">
      <alignment horizontal="center" textRotation="90"/>
    </xf>
    <xf numFmtId="0" fontId="66" fillId="0" borderId="12" xfId="0" applyFont="1" applyFill="1" applyBorder="1" applyAlignment="1">
      <alignment horizontal="center" textRotation="90"/>
    </xf>
    <xf numFmtId="165" fontId="66" fillId="0" borderId="10" xfId="0" applyNumberFormat="1" applyFont="1" applyFill="1" applyBorder="1" applyAlignment="1">
      <alignment horizontal="center"/>
    </xf>
    <xf numFmtId="165" fontId="71" fillId="0" borderId="10" xfId="0" applyNumberFormat="1" applyFont="1" applyFill="1" applyBorder="1" applyAlignment="1">
      <alignment horizontal="center"/>
    </xf>
    <xf numFmtId="165" fontId="6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1"/>
  <sheetViews>
    <sheetView tabSelected="1" zoomScale="70" zoomScaleNormal="70" zoomScaleSheetLayoutView="75" zoomScalePageLayoutView="85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1" sqref="A1:A5"/>
    </sheetView>
  </sheetViews>
  <sheetFormatPr defaultColWidth="9.140625" defaultRowHeight="15"/>
  <cols>
    <col min="1" max="1" width="4.28125" style="0" customWidth="1"/>
    <col min="2" max="2" width="11.28125" style="18" customWidth="1"/>
    <col min="3" max="3" width="26.421875" style="20" customWidth="1"/>
    <col min="4" max="4" width="12.140625" style="22" customWidth="1"/>
    <col min="5" max="5" width="5.28125" style="0" customWidth="1"/>
    <col min="6" max="6" width="8.8515625" style="0" customWidth="1"/>
    <col min="7" max="8" width="5.421875" style="0" customWidth="1"/>
    <col min="9" max="9" width="5.28125" style="0" customWidth="1"/>
    <col min="10" max="10" width="5.421875" style="0" customWidth="1"/>
    <col min="11" max="11" width="5.57421875" style="0" customWidth="1"/>
    <col min="12" max="12" width="5.28125" style="0" customWidth="1"/>
    <col min="13" max="13" width="5.140625" style="0" customWidth="1"/>
    <col min="14" max="14" width="5.421875" style="0" customWidth="1"/>
    <col min="15" max="15" width="5.28125" style="0" customWidth="1"/>
    <col min="16" max="16" width="5.140625" style="0" customWidth="1"/>
    <col min="17" max="17" width="5.421875" style="0" customWidth="1"/>
    <col min="18" max="18" width="5.00390625" style="0" customWidth="1"/>
    <col min="19" max="19" width="5.140625" style="0" customWidth="1"/>
    <col min="20" max="20" width="5.28125" style="0" customWidth="1"/>
    <col min="21" max="22" width="5.00390625" style="0" customWidth="1"/>
    <col min="23" max="23" width="5.421875" style="35" customWidth="1"/>
    <col min="24" max="24" width="5.57421875" style="35" customWidth="1"/>
    <col min="25" max="25" width="5.140625" style="0" customWidth="1"/>
    <col min="26" max="26" width="5.421875" style="0" customWidth="1"/>
    <col min="27" max="27" width="5.57421875" style="25" customWidth="1"/>
    <col min="28" max="28" width="5.28125" style="0" customWidth="1"/>
    <col min="29" max="29" width="5.7109375" style="0" customWidth="1"/>
    <col min="30" max="30" width="5.8515625" style="45" customWidth="1"/>
    <col min="31" max="33" width="5.57421875" style="54" customWidth="1"/>
    <col min="34" max="34" width="5.28125" style="54" customWidth="1"/>
    <col min="35" max="35" width="5.57421875" style="32" customWidth="1"/>
    <col min="36" max="36" width="5.7109375" style="32" customWidth="1"/>
    <col min="37" max="37" width="5.28125" style="0" customWidth="1"/>
    <col min="38" max="38" width="6.140625" style="54" customWidth="1"/>
    <col min="39" max="39" width="5.57421875" style="54" customWidth="1"/>
    <col min="40" max="40" width="5.421875" style="0" customWidth="1"/>
    <col min="41" max="41" width="5.7109375" style="45" customWidth="1"/>
    <col min="42" max="42" width="6.140625" style="45" customWidth="1"/>
    <col min="43" max="43" width="5.7109375" style="0" customWidth="1"/>
    <col min="44" max="44" width="5.8515625" style="24" customWidth="1"/>
    <col min="45" max="45" width="5.57421875" style="32" customWidth="1"/>
    <col min="46" max="46" width="5.8515625" style="32" customWidth="1"/>
    <col min="47" max="47" width="5.421875" style="32" customWidth="1"/>
    <col min="48" max="50" width="5.7109375" style="32" customWidth="1"/>
    <col min="51" max="51" width="5.140625" style="47" customWidth="1"/>
    <col min="52" max="52" width="5.28125" style="0" customWidth="1"/>
    <col min="53" max="54" width="4.8515625" style="0" customWidth="1"/>
    <col min="55" max="55" width="5.140625" style="0" customWidth="1"/>
    <col min="56" max="56" width="4.57421875" style="0" customWidth="1"/>
    <col min="57" max="59" width="4.8515625" style="0" customWidth="1"/>
    <col min="60" max="60" width="5.8515625" style="0" customWidth="1"/>
  </cols>
  <sheetData>
    <row r="1" spans="1:60" ht="62.25" customHeight="1">
      <c r="A1" s="242" t="s">
        <v>0</v>
      </c>
      <c r="B1" s="243" t="s">
        <v>1</v>
      </c>
      <c r="C1" s="244" t="s">
        <v>2</v>
      </c>
      <c r="D1" s="245" t="s">
        <v>3</v>
      </c>
      <c r="E1" s="44" t="s">
        <v>58</v>
      </c>
      <c r="F1" s="44" t="s">
        <v>59</v>
      </c>
      <c r="G1" s="44" t="s">
        <v>60</v>
      </c>
      <c r="H1" s="44" t="s">
        <v>61</v>
      </c>
      <c r="I1" s="44" t="s">
        <v>62</v>
      </c>
      <c r="J1" s="44" t="s">
        <v>63</v>
      </c>
      <c r="K1" s="44" t="s">
        <v>64</v>
      </c>
      <c r="L1" s="44" t="s">
        <v>65</v>
      </c>
      <c r="M1" s="44" t="s">
        <v>66</v>
      </c>
      <c r="N1" s="44" t="s">
        <v>67</v>
      </c>
      <c r="O1" s="44" t="s">
        <v>68</v>
      </c>
      <c r="P1" s="44" t="s">
        <v>69</v>
      </c>
      <c r="Q1" s="44" t="s">
        <v>70</v>
      </c>
      <c r="R1" s="44" t="s">
        <v>71</v>
      </c>
      <c r="S1" s="44" t="s">
        <v>72</v>
      </c>
      <c r="T1" s="44" t="s">
        <v>73</v>
      </c>
      <c r="U1" s="44" t="s">
        <v>74</v>
      </c>
      <c r="V1" s="44"/>
      <c r="W1" s="44" t="s">
        <v>75</v>
      </c>
      <c r="X1" s="66" t="s">
        <v>112</v>
      </c>
      <c r="Y1" s="44" t="s">
        <v>76</v>
      </c>
      <c r="Z1" s="44" t="s">
        <v>77</v>
      </c>
      <c r="AA1" s="44" t="s">
        <v>78</v>
      </c>
      <c r="AB1" s="44" t="s">
        <v>79</v>
      </c>
      <c r="AC1" s="44" t="s">
        <v>80</v>
      </c>
      <c r="AD1" s="44" t="s">
        <v>81</v>
      </c>
      <c r="AE1" s="65" t="s">
        <v>82</v>
      </c>
      <c r="AF1" s="65" t="s">
        <v>83</v>
      </c>
      <c r="AG1" s="65" t="s">
        <v>84</v>
      </c>
      <c r="AH1" s="65" t="s">
        <v>85</v>
      </c>
      <c r="AI1" s="44" t="s">
        <v>86</v>
      </c>
      <c r="AJ1" s="44" t="s">
        <v>87</v>
      </c>
      <c r="AK1" s="44" t="s">
        <v>88</v>
      </c>
      <c r="AL1" s="44" t="s">
        <v>89</v>
      </c>
      <c r="AM1" s="44" t="s">
        <v>90</v>
      </c>
      <c r="AN1" s="44" t="s">
        <v>91</v>
      </c>
      <c r="AO1" s="44" t="s">
        <v>92</v>
      </c>
      <c r="AP1" s="44" t="s">
        <v>93</v>
      </c>
      <c r="AQ1" s="64" t="s">
        <v>94</v>
      </c>
      <c r="AR1" s="44" t="s">
        <v>95</v>
      </c>
      <c r="AS1" s="44" t="s">
        <v>96</v>
      </c>
      <c r="AT1" s="44" t="s">
        <v>97</v>
      </c>
      <c r="AU1" s="44" t="s">
        <v>98</v>
      </c>
      <c r="AV1" s="64" t="s">
        <v>99</v>
      </c>
      <c r="AW1" s="64"/>
      <c r="AX1" s="72" t="s">
        <v>113</v>
      </c>
      <c r="AY1" s="44" t="s">
        <v>100</v>
      </c>
      <c r="AZ1" s="44" t="s">
        <v>101</v>
      </c>
      <c r="BA1" s="44" t="s">
        <v>102</v>
      </c>
      <c r="BB1" s="44" t="s">
        <v>103</v>
      </c>
      <c r="BC1" s="44" t="s">
        <v>104</v>
      </c>
      <c r="BD1" s="44" t="s">
        <v>105</v>
      </c>
      <c r="BE1" s="44" t="s">
        <v>106</v>
      </c>
      <c r="BF1" s="44" t="s">
        <v>107</v>
      </c>
      <c r="BG1" s="44" t="s">
        <v>108</v>
      </c>
      <c r="BH1" s="1"/>
    </row>
    <row r="2" spans="1:60" ht="15.75">
      <c r="A2" s="242"/>
      <c r="B2" s="243"/>
      <c r="C2" s="244"/>
      <c r="D2" s="245"/>
      <c r="E2" s="227" t="s">
        <v>4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</row>
    <row r="3" spans="1:60" ht="15">
      <c r="A3" s="242"/>
      <c r="B3" s="243"/>
      <c r="C3" s="244"/>
      <c r="D3" s="245"/>
      <c r="E3" s="30">
        <v>36</v>
      </c>
      <c r="F3" s="30">
        <v>37</v>
      </c>
      <c r="G3" s="30">
        <v>38</v>
      </c>
      <c r="H3" s="30">
        <v>39</v>
      </c>
      <c r="I3" s="30">
        <v>40</v>
      </c>
      <c r="J3" s="39">
        <v>41</v>
      </c>
      <c r="K3" s="2">
        <v>42</v>
      </c>
      <c r="L3" s="2">
        <v>43</v>
      </c>
      <c r="M3" s="2">
        <v>44</v>
      </c>
      <c r="N3" s="2">
        <v>45</v>
      </c>
      <c r="O3" s="2">
        <v>46</v>
      </c>
      <c r="P3" s="2">
        <v>47</v>
      </c>
      <c r="Q3" s="2">
        <v>48</v>
      </c>
      <c r="R3" s="2">
        <v>49</v>
      </c>
      <c r="S3" s="2">
        <v>50</v>
      </c>
      <c r="T3" s="2">
        <v>51</v>
      </c>
      <c r="U3" s="2">
        <v>52</v>
      </c>
      <c r="V3" s="2"/>
      <c r="W3" s="2" t="s">
        <v>111</v>
      </c>
      <c r="X3" s="2" t="s">
        <v>111</v>
      </c>
      <c r="Y3" s="2">
        <v>3</v>
      </c>
      <c r="Z3" s="2">
        <v>4</v>
      </c>
      <c r="AA3" s="2">
        <v>5</v>
      </c>
      <c r="AB3" s="2">
        <v>6</v>
      </c>
      <c r="AC3" s="2">
        <v>7</v>
      </c>
      <c r="AD3" s="2">
        <v>8</v>
      </c>
      <c r="AE3" s="2">
        <v>9</v>
      </c>
      <c r="AF3" s="2">
        <v>10</v>
      </c>
      <c r="AG3" s="2">
        <v>11</v>
      </c>
      <c r="AH3" s="2">
        <v>12</v>
      </c>
      <c r="AI3" s="2">
        <v>13</v>
      </c>
      <c r="AJ3" s="2">
        <v>14</v>
      </c>
      <c r="AK3" s="2">
        <v>15</v>
      </c>
      <c r="AL3" s="2">
        <v>16</v>
      </c>
      <c r="AM3" s="2">
        <v>17</v>
      </c>
      <c r="AN3" s="2">
        <v>18</v>
      </c>
      <c r="AO3" s="2">
        <v>19</v>
      </c>
      <c r="AP3" s="2">
        <v>20</v>
      </c>
      <c r="AQ3" s="2">
        <v>21</v>
      </c>
      <c r="AR3" s="2">
        <v>22</v>
      </c>
      <c r="AS3" s="2">
        <v>23</v>
      </c>
      <c r="AT3" s="2">
        <v>24</v>
      </c>
      <c r="AU3" s="2">
        <v>25</v>
      </c>
      <c r="AV3" s="2">
        <v>26</v>
      </c>
      <c r="AW3" s="2"/>
      <c r="AX3" s="2"/>
      <c r="AY3" s="2">
        <v>27</v>
      </c>
      <c r="AZ3" s="2">
        <v>28</v>
      </c>
      <c r="BA3" s="2">
        <v>29</v>
      </c>
      <c r="BB3" s="2">
        <v>30</v>
      </c>
      <c r="BC3" s="2">
        <v>31</v>
      </c>
      <c r="BD3" s="2">
        <v>32</v>
      </c>
      <c r="BE3" s="2">
        <v>33</v>
      </c>
      <c r="BF3" s="2">
        <v>34</v>
      </c>
      <c r="BG3" s="2">
        <v>35</v>
      </c>
      <c r="BH3" s="2">
        <v>36</v>
      </c>
    </row>
    <row r="4" spans="1:60" ht="15.75">
      <c r="A4" s="242"/>
      <c r="B4" s="243"/>
      <c r="C4" s="244"/>
      <c r="D4" s="245"/>
      <c r="E4" s="229" t="s">
        <v>5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</row>
    <row r="5" spans="1:60" ht="15">
      <c r="A5" s="242"/>
      <c r="B5" s="243"/>
      <c r="C5" s="244"/>
      <c r="D5" s="245"/>
      <c r="E5" s="30">
        <v>1</v>
      </c>
      <c r="F5" s="30">
        <v>2</v>
      </c>
      <c r="G5" s="30">
        <v>3</v>
      </c>
      <c r="H5" s="30">
        <v>4</v>
      </c>
      <c r="I5" s="30">
        <v>5</v>
      </c>
      <c r="J5" s="30">
        <v>6</v>
      </c>
      <c r="K5" s="30">
        <v>7</v>
      </c>
      <c r="L5" s="30">
        <v>8</v>
      </c>
      <c r="M5" s="30">
        <v>9</v>
      </c>
      <c r="N5" s="30">
        <v>10</v>
      </c>
      <c r="O5" s="30">
        <v>11</v>
      </c>
      <c r="P5" s="30">
        <v>12</v>
      </c>
      <c r="Q5" s="30">
        <v>13</v>
      </c>
      <c r="R5" s="30">
        <v>14</v>
      </c>
      <c r="S5" s="30">
        <v>15</v>
      </c>
      <c r="T5" s="30">
        <v>16</v>
      </c>
      <c r="U5" s="30">
        <v>17</v>
      </c>
      <c r="V5" s="30"/>
      <c r="W5" s="30">
        <v>18</v>
      </c>
      <c r="X5" s="67">
        <v>19</v>
      </c>
      <c r="Y5" s="30">
        <v>20</v>
      </c>
      <c r="Z5" s="30">
        <v>21</v>
      </c>
      <c r="AA5" s="30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/>
      <c r="AX5" s="73"/>
      <c r="AY5" s="2">
        <v>44</v>
      </c>
      <c r="AZ5" s="2">
        <v>45</v>
      </c>
      <c r="BA5" s="2">
        <v>46</v>
      </c>
      <c r="BB5" s="2">
        <v>47</v>
      </c>
      <c r="BC5" s="2">
        <v>48</v>
      </c>
      <c r="BD5" s="2">
        <v>49</v>
      </c>
      <c r="BE5" s="2">
        <v>50</v>
      </c>
      <c r="BF5" s="2">
        <v>51</v>
      </c>
      <c r="BG5" s="2">
        <v>52</v>
      </c>
      <c r="BH5" s="2">
        <v>53</v>
      </c>
    </row>
    <row r="6" spans="1:60" s="35" customFormat="1" ht="25.5" customHeight="1">
      <c r="A6" s="251" t="s">
        <v>115</v>
      </c>
      <c r="B6" s="236" t="s">
        <v>6</v>
      </c>
      <c r="C6" s="237" t="s">
        <v>7</v>
      </c>
      <c r="D6" s="33" t="s">
        <v>8</v>
      </c>
      <c r="E6" s="37">
        <f>E10+E12+E14</f>
        <v>8</v>
      </c>
      <c r="F6" s="37">
        <f>F10+F12+F14</f>
        <v>2</v>
      </c>
      <c r="G6" s="37">
        <f aca="true" t="shared" si="0" ref="G6:T6">G10+G12+G14</f>
        <v>8</v>
      </c>
      <c r="H6" s="37">
        <f>H10+H12+H14</f>
        <v>2</v>
      </c>
      <c r="I6" s="37">
        <f t="shared" si="0"/>
        <v>10</v>
      </c>
      <c r="J6" s="37">
        <f t="shared" si="0"/>
        <v>4</v>
      </c>
      <c r="K6" s="37">
        <f t="shared" si="0"/>
        <v>6</v>
      </c>
      <c r="L6" s="37">
        <f t="shared" si="0"/>
        <v>4</v>
      </c>
      <c r="M6" s="37">
        <f t="shared" si="0"/>
        <v>10</v>
      </c>
      <c r="N6" s="37">
        <f t="shared" si="0"/>
        <v>2</v>
      </c>
      <c r="O6" s="37">
        <f t="shared" si="0"/>
        <v>6</v>
      </c>
      <c r="P6" s="37">
        <f t="shared" si="0"/>
        <v>6</v>
      </c>
      <c r="Q6" s="37">
        <f t="shared" si="0"/>
        <v>6</v>
      </c>
      <c r="R6" s="37">
        <f t="shared" si="0"/>
        <v>4</v>
      </c>
      <c r="S6" s="37">
        <f t="shared" si="0"/>
        <v>6</v>
      </c>
      <c r="T6" s="37">
        <f t="shared" si="0"/>
        <v>2</v>
      </c>
      <c r="U6" s="37">
        <f>U10+U12+U14</f>
        <v>2</v>
      </c>
      <c r="V6" s="37"/>
      <c r="W6" s="4">
        <v>0</v>
      </c>
      <c r="X6" s="68">
        <f aca="true" t="shared" si="1" ref="X6:X25">SUM(E6:W6)</f>
        <v>88</v>
      </c>
      <c r="Y6" s="37">
        <f>Y10+Y12+Y14+Y8+Y16</f>
        <v>8</v>
      </c>
      <c r="Z6" s="37">
        <f aca="true" t="shared" si="2" ref="Z6:AK6">Z10+Z12+Z14+Z8+Z16</f>
        <v>8</v>
      </c>
      <c r="AA6" s="37">
        <f t="shared" si="2"/>
        <v>10</v>
      </c>
      <c r="AB6" s="37">
        <f t="shared" si="2"/>
        <v>8</v>
      </c>
      <c r="AC6" s="37">
        <f t="shared" si="2"/>
        <v>8</v>
      </c>
      <c r="AD6" s="37">
        <f t="shared" si="2"/>
        <v>10</v>
      </c>
      <c r="AE6" s="37">
        <f>AE10+AE12+AE14+AE8+AE16</f>
        <v>8</v>
      </c>
      <c r="AF6" s="37">
        <f>AF10+AF12+AF14+AF8+AF16</f>
        <v>10</v>
      </c>
      <c r="AG6" s="37">
        <f>AG10+AG12+AG14+AG8+AG16</f>
        <v>8</v>
      </c>
      <c r="AH6" s="37">
        <f>AH10+AH12+AH14+AH8+AH16</f>
        <v>8</v>
      </c>
      <c r="AI6" s="37">
        <f t="shared" si="2"/>
        <v>8</v>
      </c>
      <c r="AJ6" s="37">
        <f t="shared" si="2"/>
        <v>10</v>
      </c>
      <c r="AK6" s="37">
        <f t="shared" si="2"/>
        <v>8</v>
      </c>
      <c r="AL6" s="37">
        <f>AL10+AL12+AL14+AL8+AL16</f>
        <v>8</v>
      </c>
      <c r="AM6" s="37">
        <f>AM10+AM12+AM14+AM8+AM16</f>
        <v>8</v>
      </c>
      <c r="AN6" s="37">
        <f aca="true" t="shared" si="3" ref="AN6:AV6">AN10+AN12+AN14+AN8+AN16</f>
        <v>8</v>
      </c>
      <c r="AO6" s="37">
        <f t="shared" si="3"/>
        <v>8</v>
      </c>
      <c r="AP6" s="37">
        <f t="shared" si="3"/>
        <v>8</v>
      </c>
      <c r="AQ6" s="37">
        <f t="shared" si="3"/>
        <v>8</v>
      </c>
      <c r="AR6" s="37">
        <f t="shared" si="3"/>
        <v>10</v>
      </c>
      <c r="AS6" s="37">
        <f t="shared" si="3"/>
        <v>8</v>
      </c>
      <c r="AT6" s="37">
        <f t="shared" si="3"/>
        <v>4</v>
      </c>
      <c r="AU6" s="37">
        <f t="shared" si="3"/>
        <v>6</v>
      </c>
      <c r="AV6" s="37">
        <f t="shared" si="3"/>
        <v>6</v>
      </c>
      <c r="AW6" s="37"/>
      <c r="AX6" s="74"/>
      <c r="AY6" s="1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63">
        <f>AT6+AS6+AR6+AQ6+AP6+AO6+AN6+AK6+AF6+AE6+AD6+AC6+AB6+AA6+Z6+Y6+AG6+AH6+AI6+AJ6</f>
        <v>166</v>
      </c>
    </row>
    <row r="7" spans="1:60" s="35" customFormat="1" ht="24" customHeight="1">
      <c r="A7" s="252"/>
      <c r="B7" s="236"/>
      <c r="C7" s="237"/>
      <c r="D7" s="33" t="s">
        <v>9</v>
      </c>
      <c r="E7" s="37">
        <f>E11+E13+E15</f>
        <v>0</v>
      </c>
      <c r="F7" s="37">
        <f aca="true" t="shared" si="4" ref="F7:T7">F11+F13+F15</f>
        <v>0</v>
      </c>
      <c r="G7" s="37">
        <f t="shared" si="4"/>
        <v>0</v>
      </c>
      <c r="H7" s="37">
        <f t="shared" si="4"/>
        <v>0</v>
      </c>
      <c r="I7" s="37">
        <f t="shared" si="4"/>
        <v>0</v>
      </c>
      <c r="J7" s="37">
        <f t="shared" si="4"/>
        <v>0</v>
      </c>
      <c r="K7" s="37">
        <f t="shared" si="4"/>
        <v>0</v>
      </c>
      <c r="L7" s="37">
        <f t="shared" si="4"/>
        <v>0</v>
      </c>
      <c r="M7" s="37">
        <f t="shared" si="4"/>
        <v>0</v>
      </c>
      <c r="N7" s="37">
        <f t="shared" si="4"/>
        <v>0</v>
      </c>
      <c r="O7" s="37">
        <f t="shared" si="4"/>
        <v>0</v>
      </c>
      <c r="P7" s="37">
        <f t="shared" si="4"/>
        <v>0</v>
      </c>
      <c r="Q7" s="37">
        <f t="shared" si="4"/>
        <v>0</v>
      </c>
      <c r="R7" s="37">
        <f t="shared" si="4"/>
        <v>0</v>
      </c>
      <c r="S7" s="37">
        <f t="shared" si="4"/>
        <v>0</v>
      </c>
      <c r="T7" s="37">
        <f t="shared" si="4"/>
        <v>0</v>
      </c>
      <c r="U7" s="37">
        <f>U11+U13+U15</f>
        <v>0</v>
      </c>
      <c r="V7" s="37"/>
      <c r="W7" s="4">
        <v>0</v>
      </c>
      <c r="X7" s="67">
        <f t="shared" si="1"/>
        <v>0</v>
      </c>
      <c r="Y7" s="37">
        <f aca="true" t="shared" si="5" ref="Y7:AV7">Y11+Y13+Y15</f>
        <v>0</v>
      </c>
      <c r="Z7" s="37">
        <f t="shared" si="5"/>
        <v>0</v>
      </c>
      <c r="AA7" s="37">
        <f t="shared" si="5"/>
        <v>0</v>
      </c>
      <c r="AB7" s="37">
        <f t="shared" si="5"/>
        <v>0</v>
      </c>
      <c r="AC7" s="37">
        <f t="shared" si="5"/>
        <v>0</v>
      </c>
      <c r="AD7" s="37">
        <f t="shared" si="5"/>
        <v>0</v>
      </c>
      <c r="AE7" s="37">
        <f t="shared" si="5"/>
        <v>0</v>
      </c>
      <c r="AF7" s="37">
        <f t="shared" si="5"/>
        <v>0</v>
      </c>
      <c r="AG7" s="37">
        <f t="shared" si="5"/>
        <v>0</v>
      </c>
      <c r="AH7" s="37">
        <f t="shared" si="5"/>
        <v>0</v>
      </c>
      <c r="AI7" s="37">
        <f t="shared" si="5"/>
        <v>0</v>
      </c>
      <c r="AJ7" s="37">
        <f t="shared" si="5"/>
        <v>0</v>
      </c>
      <c r="AK7" s="37">
        <f t="shared" si="5"/>
        <v>0</v>
      </c>
      <c r="AL7" s="37">
        <f t="shared" si="5"/>
        <v>0</v>
      </c>
      <c r="AM7" s="37">
        <f t="shared" si="5"/>
        <v>0</v>
      </c>
      <c r="AN7" s="37">
        <f t="shared" si="5"/>
        <v>0</v>
      </c>
      <c r="AO7" s="37">
        <f t="shared" si="5"/>
        <v>0</v>
      </c>
      <c r="AP7" s="37">
        <f t="shared" si="5"/>
        <v>0</v>
      </c>
      <c r="AQ7" s="37">
        <f t="shared" si="5"/>
        <v>0</v>
      </c>
      <c r="AR7" s="37">
        <f t="shared" si="5"/>
        <v>0</v>
      </c>
      <c r="AS7" s="34">
        <f t="shared" si="5"/>
        <v>0</v>
      </c>
      <c r="AT7" s="36">
        <f t="shared" si="5"/>
        <v>0</v>
      </c>
      <c r="AU7" s="36">
        <f t="shared" si="5"/>
        <v>0</v>
      </c>
      <c r="AV7" s="15">
        <f t="shared" si="5"/>
        <v>0</v>
      </c>
      <c r="AW7" s="15"/>
      <c r="AX7" s="71"/>
      <c r="AY7" s="1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4">
        <f>AT7+AS7+AR7+AQ7+AP7+AO7+AN7+AK7+AF7+AE7+AD7+AC7+AB7+AA7+Z7+Y7+AG7+AH7+AI7+AJ7</f>
        <v>0</v>
      </c>
    </row>
    <row r="8" spans="1:60" s="52" customFormat="1" ht="18" customHeight="1">
      <c r="A8" s="252"/>
      <c r="B8" s="221" t="s">
        <v>39</v>
      </c>
      <c r="C8" s="239" t="s">
        <v>40</v>
      </c>
      <c r="D8" s="38" t="s">
        <v>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  <c r="V8" s="50"/>
      <c r="W8" s="4">
        <v>0</v>
      </c>
      <c r="X8" s="67">
        <f t="shared" si="1"/>
        <v>0</v>
      </c>
      <c r="Y8" s="49">
        <v>2</v>
      </c>
      <c r="Z8" s="49">
        <v>2</v>
      </c>
      <c r="AA8" s="49">
        <v>4</v>
      </c>
      <c r="AB8" s="49">
        <v>2</v>
      </c>
      <c r="AC8" s="49">
        <v>2</v>
      </c>
      <c r="AD8" s="49">
        <v>4</v>
      </c>
      <c r="AE8" s="49">
        <v>2</v>
      </c>
      <c r="AF8" s="49">
        <v>4</v>
      </c>
      <c r="AG8" s="49"/>
      <c r="AH8" s="49"/>
      <c r="AI8" s="49">
        <v>2</v>
      </c>
      <c r="AJ8" s="49">
        <v>4</v>
      </c>
      <c r="AK8" s="49">
        <v>2</v>
      </c>
      <c r="AL8" s="49">
        <v>2</v>
      </c>
      <c r="AM8" s="49">
        <v>2</v>
      </c>
      <c r="AN8" s="49">
        <v>2</v>
      </c>
      <c r="AO8" s="49">
        <v>2</v>
      </c>
      <c r="AP8" s="49">
        <v>2</v>
      </c>
      <c r="AQ8" s="49">
        <v>2</v>
      </c>
      <c r="AR8" s="49">
        <v>2</v>
      </c>
      <c r="AS8" s="51">
        <v>2</v>
      </c>
      <c r="AT8" s="49">
        <v>2</v>
      </c>
      <c r="AU8" s="49"/>
      <c r="AV8" s="50"/>
      <c r="AW8" s="76" t="s">
        <v>109</v>
      </c>
      <c r="AX8" s="75">
        <f>SUM(Y8:AW8)</f>
        <v>48</v>
      </c>
      <c r="AY8" s="5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4">
        <f>SUM(AX8+X8)</f>
        <v>48</v>
      </c>
    </row>
    <row r="9" spans="1:60" s="52" customFormat="1" ht="17.25" customHeight="1">
      <c r="A9" s="252"/>
      <c r="B9" s="223"/>
      <c r="C9" s="240"/>
      <c r="D9" s="38" t="s">
        <v>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50"/>
      <c r="W9" s="4">
        <v>0</v>
      </c>
      <c r="X9" s="67">
        <f t="shared" si="1"/>
        <v>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51"/>
      <c r="AT9" s="49"/>
      <c r="AU9" s="49"/>
      <c r="AV9" s="50"/>
      <c r="AW9" s="76"/>
      <c r="AX9" s="75">
        <f aca="true" t="shared" si="6" ref="AX9:AX58">SUM(Y9:AW9)</f>
        <v>0</v>
      </c>
      <c r="AY9" s="5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4">
        <f aca="true" t="shared" si="7" ref="BH9:BH58">SUM(AX9+X9)</f>
        <v>0</v>
      </c>
    </row>
    <row r="10" spans="1:60" ht="15.75">
      <c r="A10" s="252"/>
      <c r="B10" s="232" t="s">
        <v>10</v>
      </c>
      <c r="C10" s="238" t="s">
        <v>11</v>
      </c>
      <c r="D10" s="38" t="s">
        <v>8</v>
      </c>
      <c r="E10" s="10">
        <v>2</v>
      </c>
      <c r="F10" s="10">
        <v>2</v>
      </c>
      <c r="G10" s="10">
        <v>4</v>
      </c>
      <c r="H10" s="10">
        <v>2</v>
      </c>
      <c r="I10" s="10">
        <v>4</v>
      </c>
      <c r="J10" s="10">
        <v>4</v>
      </c>
      <c r="K10" s="10">
        <v>2</v>
      </c>
      <c r="L10" s="10">
        <v>4</v>
      </c>
      <c r="M10" s="10">
        <v>4</v>
      </c>
      <c r="N10" s="10">
        <v>2</v>
      </c>
      <c r="O10" s="10">
        <v>2</v>
      </c>
      <c r="P10" s="10">
        <v>4</v>
      </c>
      <c r="Q10" s="10">
        <v>2</v>
      </c>
      <c r="R10" s="10">
        <v>2</v>
      </c>
      <c r="S10" s="10">
        <v>4</v>
      </c>
      <c r="T10" s="10">
        <v>2</v>
      </c>
      <c r="U10" s="30">
        <v>2</v>
      </c>
      <c r="V10" s="30" t="s">
        <v>109</v>
      </c>
      <c r="W10" s="4">
        <v>0</v>
      </c>
      <c r="X10" s="67">
        <f t="shared" si="1"/>
        <v>48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2"/>
      <c r="AT10" s="7"/>
      <c r="AU10" s="31"/>
      <c r="AV10" s="7"/>
      <c r="AW10" s="7"/>
      <c r="AX10" s="75">
        <f t="shared" si="6"/>
        <v>0</v>
      </c>
      <c r="AY10" s="4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4">
        <f t="shared" si="7"/>
        <v>48</v>
      </c>
    </row>
    <row r="11" spans="1:60" ht="15.75">
      <c r="A11" s="252"/>
      <c r="B11" s="232"/>
      <c r="C11" s="238"/>
      <c r="D11" s="38" t="s">
        <v>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0"/>
      <c r="V11" s="30"/>
      <c r="W11" s="4">
        <v>0</v>
      </c>
      <c r="X11" s="67">
        <f t="shared" si="1"/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2"/>
      <c r="AT11" s="8"/>
      <c r="AU11" s="8"/>
      <c r="AV11" s="9"/>
      <c r="AW11" s="77"/>
      <c r="AX11" s="75">
        <f t="shared" si="6"/>
        <v>0</v>
      </c>
      <c r="AY11" s="1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4">
        <f t="shared" si="7"/>
        <v>0</v>
      </c>
    </row>
    <row r="12" spans="1:60" ht="15.75">
      <c r="A12" s="252"/>
      <c r="B12" s="232" t="s">
        <v>42</v>
      </c>
      <c r="C12" s="247" t="s">
        <v>41</v>
      </c>
      <c r="D12" s="38" t="s">
        <v>12</v>
      </c>
      <c r="E12" s="10">
        <v>2</v>
      </c>
      <c r="F12" s="10"/>
      <c r="G12" s="10">
        <v>2</v>
      </c>
      <c r="H12" s="10"/>
      <c r="I12" s="10">
        <v>2</v>
      </c>
      <c r="J12" s="10"/>
      <c r="K12" s="10">
        <v>2</v>
      </c>
      <c r="L12" s="10"/>
      <c r="M12" s="10">
        <v>2</v>
      </c>
      <c r="N12" s="10"/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/>
      <c r="U12" s="30"/>
      <c r="V12" s="30"/>
      <c r="W12" s="4">
        <v>0</v>
      </c>
      <c r="X12" s="67">
        <f t="shared" si="1"/>
        <v>20</v>
      </c>
      <c r="Y12" s="7">
        <v>2</v>
      </c>
      <c r="Z12" s="7">
        <v>2</v>
      </c>
      <c r="AA12" s="7">
        <v>2</v>
      </c>
      <c r="AB12" s="7">
        <v>2</v>
      </c>
      <c r="AC12" s="7">
        <v>2</v>
      </c>
      <c r="AD12" s="7">
        <v>2</v>
      </c>
      <c r="AE12" s="7">
        <v>2</v>
      </c>
      <c r="AF12" s="7">
        <v>2</v>
      </c>
      <c r="AG12" s="7">
        <v>4</v>
      </c>
      <c r="AH12" s="7">
        <v>4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2</v>
      </c>
      <c r="AO12" s="7">
        <v>2</v>
      </c>
      <c r="AP12" s="7">
        <v>2</v>
      </c>
      <c r="AQ12" s="7">
        <v>2</v>
      </c>
      <c r="AR12" s="7">
        <v>4</v>
      </c>
      <c r="AS12" s="2">
        <v>4</v>
      </c>
      <c r="AT12" s="7">
        <v>2</v>
      </c>
      <c r="AU12" s="7">
        <v>6</v>
      </c>
      <c r="AV12" s="9"/>
      <c r="AW12" s="77"/>
      <c r="AX12" s="75">
        <f t="shared" si="6"/>
        <v>58</v>
      </c>
      <c r="AY12" s="1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4">
        <f t="shared" si="7"/>
        <v>78</v>
      </c>
    </row>
    <row r="13" spans="1:60" ht="15.75">
      <c r="A13" s="252"/>
      <c r="B13" s="232"/>
      <c r="C13" s="247"/>
      <c r="D13" s="38" t="s">
        <v>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0"/>
      <c r="V13" s="30"/>
      <c r="W13" s="4">
        <v>0</v>
      </c>
      <c r="X13" s="67">
        <f t="shared" si="1"/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2"/>
      <c r="AT13" s="8"/>
      <c r="AU13" s="8"/>
      <c r="AV13" s="9"/>
      <c r="AW13" s="77"/>
      <c r="AX13" s="75">
        <f t="shared" si="6"/>
        <v>0</v>
      </c>
      <c r="AY13" s="1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4">
        <f t="shared" si="7"/>
        <v>0</v>
      </c>
    </row>
    <row r="14" spans="1:60" ht="15.75">
      <c r="A14" s="252"/>
      <c r="B14" s="232" t="s">
        <v>13</v>
      </c>
      <c r="C14" s="238" t="s">
        <v>14</v>
      </c>
      <c r="D14" s="38" t="s">
        <v>12</v>
      </c>
      <c r="E14" s="10">
        <v>4</v>
      </c>
      <c r="F14" s="10"/>
      <c r="G14" s="10">
        <v>2</v>
      </c>
      <c r="H14" s="10"/>
      <c r="I14" s="10">
        <v>4</v>
      </c>
      <c r="J14" s="10"/>
      <c r="K14" s="10">
        <v>2</v>
      </c>
      <c r="L14" s="10"/>
      <c r="M14" s="10">
        <v>4</v>
      </c>
      <c r="N14" s="10"/>
      <c r="O14" s="10">
        <v>2</v>
      </c>
      <c r="P14" s="10"/>
      <c r="Q14" s="10">
        <v>2</v>
      </c>
      <c r="R14" s="10"/>
      <c r="S14" s="10"/>
      <c r="T14" s="10"/>
      <c r="U14" s="30"/>
      <c r="V14" s="30"/>
      <c r="W14" s="4">
        <v>0</v>
      </c>
      <c r="X14" s="67">
        <f t="shared" si="1"/>
        <v>20</v>
      </c>
      <c r="Y14" s="7">
        <v>2</v>
      </c>
      <c r="Z14" s="7">
        <v>2</v>
      </c>
      <c r="AA14" s="7">
        <v>2</v>
      </c>
      <c r="AB14" s="7">
        <v>2</v>
      </c>
      <c r="AC14" s="7">
        <v>2</v>
      </c>
      <c r="AD14" s="7">
        <v>2</v>
      </c>
      <c r="AE14" s="7">
        <v>2</v>
      </c>
      <c r="AF14" s="7">
        <v>2</v>
      </c>
      <c r="AG14" s="7">
        <v>2</v>
      </c>
      <c r="AH14" s="7">
        <v>2</v>
      </c>
      <c r="AI14" s="7">
        <v>2</v>
      </c>
      <c r="AJ14" s="7">
        <v>2</v>
      </c>
      <c r="AK14" s="7">
        <v>2</v>
      </c>
      <c r="AL14" s="7">
        <v>2</v>
      </c>
      <c r="AM14" s="7">
        <v>2</v>
      </c>
      <c r="AN14" s="7">
        <v>2</v>
      </c>
      <c r="AO14" s="7">
        <v>2</v>
      </c>
      <c r="AP14" s="7">
        <v>2</v>
      </c>
      <c r="AQ14" s="7">
        <v>2</v>
      </c>
      <c r="AR14" s="7">
        <v>2</v>
      </c>
      <c r="AS14" s="2">
        <v>2</v>
      </c>
      <c r="AT14" s="7"/>
      <c r="AU14" s="7"/>
      <c r="AV14" s="9">
        <v>6</v>
      </c>
      <c r="AW14" s="77"/>
      <c r="AX14" s="75">
        <f t="shared" si="6"/>
        <v>48</v>
      </c>
      <c r="AY14" s="1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4">
        <f t="shared" si="7"/>
        <v>68</v>
      </c>
    </row>
    <row r="15" spans="1:60" ht="15.75">
      <c r="A15" s="252"/>
      <c r="B15" s="232"/>
      <c r="C15" s="238"/>
      <c r="D15" s="38" t="s">
        <v>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30"/>
      <c r="V15" s="30"/>
      <c r="W15" s="4">
        <v>0</v>
      </c>
      <c r="X15" s="67">
        <f t="shared" si="1"/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2"/>
      <c r="AT15" s="8"/>
      <c r="AU15" s="8"/>
      <c r="AV15" s="9"/>
      <c r="AW15" s="77"/>
      <c r="AX15" s="75">
        <f t="shared" si="6"/>
        <v>0</v>
      </c>
      <c r="AY15" s="1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4">
        <f t="shared" si="7"/>
        <v>0</v>
      </c>
    </row>
    <row r="16" spans="1:60" ht="15.75">
      <c r="A16" s="252"/>
      <c r="B16" s="221" t="s">
        <v>32</v>
      </c>
      <c r="C16" s="233" t="s">
        <v>43</v>
      </c>
      <c r="D16" s="38" t="s">
        <v>12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0"/>
      <c r="V16" s="30"/>
      <c r="W16" s="4">
        <v>0</v>
      </c>
      <c r="X16" s="67">
        <f t="shared" si="1"/>
        <v>0</v>
      </c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>
        <v>2</v>
      </c>
      <c r="AL16" s="8">
        <v>2</v>
      </c>
      <c r="AM16" s="8">
        <v>2</v>
      </c>
      <c r="AN16" s="8">
        <v>2</v>
      </c>
      <c r="AO16" s="8">
        <v>2</v>
      </c>
      <c r="AP16" s="8">
        <v>2</v>
      </c>
      <c r="AQ16" s="8">
        <v>2</v>
      </c>
      <c r="AR16" s="8">
        <v>2</v>
      </c>
      <c r="AS16" s="2"/>
      <c r="AT16" s="8"/>
      <c r="AU16" s="8"/>
      <c r="AV16" s="9"/>
      <c r="AW16" s="77" t="s">
        <v>109</v>
      </c>
      <c r="AX16" s="75">
        <f t="shared" si="6"/>
        <v>40</v>
      </c>
      <c r="AY16" s="1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4">
        <f t="shared" si="7"/>
        <v>40</v>
      </c>
    </row>
    <row r="17" spans="1:60" ht="15.75">
      <c r="A17" s="252"/>
      <c r="B17" s="223"/>
      <c r="C17" s="234"/>
      <c r="D17" s="38" t="s">
        <v>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0"/>
      <c r="V17" s="30"/>
      <c r="W17" s="4">
        <v>0</v>
      </c>
      <c r="X17" s="67">
        <f t="shared" si="1"/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2"/>
      <c r="AT17" s="8"/>
      <c r="AU17" s="8"/>
      <c r="AV17" s="9"/>
      <c r="AW17" s="77"/>
      <c r="AX17" s="75">
        <f t="shared" si="6"/>
        <v>0</v>
      </c>
      <c r="AY17" s="1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4">
        <f t="shared" si="7"/>
        <v>0</v>
      </c>
    </row>
    <row r="18" spans="1:60" s="35" customFormat="1" ht="26.25" customHeight="1">
      <c r="A18" s="252"/>
      <c r="B18" s="246" t="s">
        <v>15</v>
      </c>
      <c r="C18" s="230" t="s">
        <v>35</v>
      </c>
      <c r="D18" s="33" t="s">
        <v>12</v>
      </c>
      <c r="E18" s="37">
        <f>E20+E22+E24</f>
        <v>10</v>
      </c>
      <c r="F18" s="37">
        <f aca="true" t="shared" si="8" ref="F18:U18">F20+F22+F24</f>
        <v>10</v>
      </c>
      <c r="G18" s="37">
        <f t="shared" si="8"/>
        <v>8</v>
      </c>
      <c r="H18" s="37">
        <f t="shared" si="8"/>
        <v>10</v>
      </c>
      <c r="I18" s="37">
        <f t="shared" si="8"/>
        <v>10</v>
      </c>
      <c r="J18" s="37">
        <f t="shared" si="8"/>
        <v>10</v>
      </c>
      <c r="K18" s="37">
        <f t="shared" si="8"/>
        <v>8</v>
      </c>
      <c r="L18" s="37">
        <f t="shared" si="8"/>
        <v>10</v>
      </c>
      <c r="M18" s="37">
        <f t="shared" si="8"/>
        <v>8</v>
      </c>
      <c r="N18" s="37">
        <f t="shared" si="8"/>
        <v>8</v>
      </c>
      <c r="O18" s="37">
        <f t="shared" si="8"/>
        <v>8</v>
      </c>
      <c r="P18" s="37">
        <f t="shared" si="8"/>
        <v>8</v>
      </c>
      <c r="Q18" s="37">
        <f t="shared" si="8"/>
        <v>6</v>
      </c>
      <c r="R18" s="37">
        <f t="shared" si="8"/>
        <v>8</v>
      </c>
      <c r="S18" s="37">
        <f t="shared" si="8"/>
        <v>6</v>
      </c>
      <c r="T18" s="37">
        <f t="shared" si="8"/>
        <v>10</v>
      </c>
      <c r="U18" s="37">
        <f t="shared" si="8"/>
        <v>6</v>
      </c>
      <c r="V18" s="37"/>
      <c r="W18" s="4">
        <v>0</v>
      </c>
      <c r="X18" s="68">
        <f t="shared" si="1"/>
        <v>144</v>
      </c>
      <c r="Y18" s="37">
        <f>Y20+Y22</f>
        <v>0</v>
      </c>
      <c r="Z18" s="37">
        <f aca="true" t="shared" si="9" ref="Z18:BG18">Z20+Z22</f>
        <v>0</v>
      </c>
      <c r="AA18" s="37">
        <f t="shared" si="9"/>
        <v>0</v>
      </c>
      <c r="AB18" s="37">
        <f t="shared" si="9"/>
        <v>0</v>
      </c>
      <c r="AC18" s="37">
        <f t="shared" si="9"/>
        <v>0</v>
      </c>
      <c r="AD18" s="37">
        <f t="shared" si="9"/>
        <v>0</v>
      </c>
      <c r="AE18" s="37">
        <f t="shared" si="9"/>
        <v>0</v>
      </c>
      <c r="AF18" s="37">
        <f t="shared" si="9"/>
        <v>0</v>
      </c>
      <c r="AG18" s="37">
        <f aca="true" t="shared" si="10" ref="AG18:AJ19">AG20+AG22</f>
        <v>0</v>
      </c>
      <c r="AH18" s="37">
        <f t="shared" si="10"/>
        <v>0</v>
      </c>
      <c r="AI18" s="37">
        <f t="shared" si="10"/>
        <v>0</v>
      </c>
      <c r="AJ18" s="37">
        <f t="shared" si="10"/>
        <v>0</v>
      </c>
      <c r="AK18" s="37">
        <f t="shared" si="9"/>
        <v>0</v>
      </c>
      <c r="AL18" s="37">
        <f>AL20+AL22</f>
        <v>0</v>
      </c>
      <c r="AM18" s="37">
        <f>AM20+AM22</f>
        <v>0</v>
      </c>
      <c r="AN18" s="37">
        <f t="shared" si="9"/>
        <v>0</v>
      </c>
      <c r="AO18" s="37">
        <f t="shared" si="9"/>
        <v>0</v>
      </c>
      <c r="AP18" s="37">
        <f t="shared" si="9"/>
        <v>0</v>
      </c>
      <c r="AQ18" s="37">
        <f t="shared" si="9"/>
        <v>0</v>
      </c>
      <c r="AR18" s="37">
        <f t="shared" si="9"/>
        <v>0</v>
      </c>
      <c r="AS18" s="34">
        <f t="shared" si="9"/>
        <v>0</v>
      </c>
      <c r="AT18" s="4">
        <f t="shared" si="9"/>
        <v>0</v>
      </c>
      <c r="AU18" s="4">
        <f t="shared" si="9"/>
        <v>0</v>
      </c>
      <c r="AV18" s="15">
        <f t="shared" si="9"/>
        <v>0</v>
      </c>
      <c r="AW18" s="40"/>
      <c r="AX18" s="75">
        <f t="shared" si="6"/>
        <v>0</v>
      </c>
      <c r="AY18" s="15">
        <f t="shared" si="9"/>
        <v>0</v>
      </c>
      <c r="AZ18" s="5">
        <f t="shared" si="9"/>
        <v>0</v>
      </c>
      <c r="BA18" s="5">
        <f t="shared" si="9"/>
        <v>0</v>
      </c>
      <c r="BB18" s="5">
        <f t="shared" si="9"/>
        <v>0</v>
      </c>
      <c r="BC18" s="5">
        <f t="shared" si="9"/>
        <v>0</v>
      </c>
      <c r="BD18" s="5">
        <f t="shared" si="9"/>
        <v>0</v>
      </c>
      <c r="BE18" s="5">
        <f t="shared" si="9"/>
        <v>0</v>
      </c>
      <c r="BF18" s="5">
        <f t="shared" si="9"/>
        <v>0</v>
      </c>
      <c r="BG18" s="5">
        <f t="shared" si="9"/>
        <v>0</v>
      </c>
      <c r="BH18" s="4">
        <f t="shared" si="7"/>
        <v>144</v>
      </c>
    </row>
    <row r="19" spans="1:60" s="35" customFormat="1" ht="21" customHeight="1">
      <c r="A19" s="252"/>
      <c r="B19" s="246"/>
      <c r="C19" s="231"/>
      <c r="D19" s="33" t="s">
        <v>9</v>
      </c>
      <c r="E19" s="36">
        <f>E21+E23</f>
        <v>0</v>
      </c>
      <c r="F19" s="36">
        <f aca="true" t="shared" si="11" ref="F19:T19">F21+F23</f>
        <v>0</v>
      </c>
      <c r="G19" s="36">
        <f t="shared" si="11"/>
        <v>0</v>
      </c>
      <c r="H19" s="36">
        <f t="shared" si="11"/>
        <v>0</v>
      </c>
      <c r="I19" s="36">
        <f t="shared" si="11"/>
        <v>0</v>
      </c>
      <c r="J19" s="36">
        <f t="shared" si="11"/>
        <v>0</v>
      </c>
      <c r="K19" s="36">
        <f t="shared" si="11"/>
        <v>0</v>
      </c>
      <c r="L19" s="36">
        <f t="shared" si="11"/>
        <v>0</v>
      </c>
      <c r="M19" s="36">
        <f t="shared" si="11"/>
        <v>0</v>
      </c>
      <c r="N19" s="36">
        <f t="shared" si="11"/>
        <v>0</v>
      </c>
      <c r="O19" s="36">
        <f t="shared" si="11"/>
        <v>0</v>
      </c>
      <c r="P19" s="36">
        <f t="shared" si="11"/>
        <v>0</v>
      </c>
      <c r="Q19" s="36">
        <f t="shared" si="11"/>
        <v>0</v>
      </c>
      <c r="R19" s="36">
        <f t="shared" si="11"/>
        <v>0</v>
      </c>
      <c r="S19" s="36">
        <f t="shared" si="11"/>
        <v>0</v>
      </c>
      <c r="T19" s="36">
        <f t="shared" si="11"/>
        <v>0</v>
      </c>
      <c r="U19" s="36">
        <f>U21+U23</f>
        <v>0</v>
      </c>
      <c r="V19" s="36"/>
      <c r="W19" s="4">
        <v>0</v>
      </c>
      <c r="X19" s="67">
        <f t="shared" si="1"/>
        <v>0</v>
      </c>
      <c r="Y19" s="36">
        <f>Y21+Y23</f>
        <v>0</v>
      </c>
      <c r="Z19" s="36">
        <f aca="true" t="shared" si="12" ref="Z19:BG19">Z21+Z23</f>
        <v>0</v>
      </c>
      <c r="AA19" s="36">
        <f t="shared" si="12"/>
        <v>0</v>
      </c>
      <c r="AB19" s="36">
        <f t="shared" si="12"/>
        <v>0</v>
      </c>
      <c r="AC19" s="36">
        <f t="shared" si="12"/>
        <v>0</v>
      </c>
      <c r="AD19" s="36">
        <f t="shared" si="12"/>
        <v>0</v>
      </c>
      <c r="AE19" s="36">
        <f t="shared" si="12"/>
        <v>0</v>
      </c>
      <c r="AF19" s="36">
        <f t="shared" si="12"/>
        <v>0</v>
      </c>
      <c r="AG19" s="36">
        <f t="shared" si="10"/>
        <v>0</v>
      </c>
      <c r="AH19" s="36">
        <f t="shared" si="10"/>
        <v>0</v>
      </c>
      <c r="AI19" s="36">
        <f t="shared" si="10"/>
        <v>0</v>
      </c>
      <c r="AJ19" s="36">
        <f t="shared" si="10"/>
        <v>0</v>
      </c>
      <c r="AK19" s="36">
        <f t="shared" si="12"/>
        <v>0</v>
      </c>
      <c r="AL19" s="36">
        <f>AL21+AL23</f>
        <v>0</v>
      </c>
      <c r="AM19" s="36">
        <f>AM21+AM23</f>
        <v>0</v>
      </c>
      <c r="AN19" s="36">
        <f t="shared" si="12"/>
        <v>0</v>
      </c>
      <c r="AO19" s="36">
        <f t="shared" si="12"/>
        <v>0</v>
      </c>
      <c r="AP19" s="36">
        <f t="shared" si="12"/>
        <v>0</v>
      </c>
      <c r="AQ19" s="36">
        <f t="shared" si="12"/>
        <v>0</v>
      </c>
      <c r="AR19" s="36">
        <f t="shared" si="12"/>
        <v>0</v>
      </c>
      <c r="AS19" s="34">
        <f t="shared" si="12"/>
        <v>0</v>
      </c>
      <c r="AT19" s="36">
        <f t="shared" si="12"/>
        <v>0</v>
      </c>
      <c r="AU19" s="36">
        <f t="shared" si="12"/>
        <v>0</v>
      </c>
      <c r="AV19" s="15">
        <f t="shared" si="12"/>
        <v>0</v>
      </c>
      <c r="AW19" s="40"/>
      <c r="AX19" s="75">
        <f t="shared" si="6"/>
        <v>0</v>
      </c>
      <c r="AY19" s="15">
        <f t="shared" si="12"/>
        <v>0</v>
      </c>
      <c r="AZ19" s="5">
        <f t="shared" si="12"/>
        <v>0</v>
      </c>
      <c r="BA19" s="5">
        <f t="shared" si="12"/>
        <v>0</v>
      </c>
      <c r="BB19" s="5">
        <f t="shared" si="12"/>
        <v>0</v>
      </c>
      <c r="BC19" s="5">
        <f t="shared" si="12"/>
        <v>0</v>
      </c>
      <c r="BD19" s="5">
        <f t="shared" si="12"/>
        <v>0</v>
      </c>
      <c r="BE19" s="5">
        <f t="shared" si="12"/>
        <v>0</v>
      </c>
      <c r="BF19" s="5">
        <f t="shared" si="12"/>
        <v>0</v>
      </c>
      <c r="BG19" s="5">
        <f t="shared" si="12"/>
        <v>0</v>
      </c>
      <c r="BH19" s="4">
        <f t="shared" si="7"/>
        <v>0</v>
      </c>
    </row>
    <row r="20" spans="1:60" ht="14.25" customHeight="1">
      <c r="A20" s="252"/>
      <c r="B20" s="232" t="s">
        <v>16</v>
      </c>
      <c r="C20" s="233" t="s">
        <v>17</v>
      </c>
      <c r="D20" s="38" t="s">
        <v>8</v>
      </c>
      <c r="E20" s="10">
        <v>4</v>
      </c>
      <c r="F20" s="10">
        <v>4</v>
      </c>
      <c r="G20" s="10">
        <v>2</v>
      </c>
      <c r="H20" s="10">
        <v>4</v>
      </c>
      <c r="I20" s="10">
        <v>4</v>
      </c>
      <c r="J20" s="10">
        <v>4</v>
      </c>
      <c r="K20" s="10">
        <v>2</v>
      </c>
      <c r="L20" s="10">
        <v>4</v>
      </c>
      <c r="M20" s="10">
        <v>2</v>
      </c>
      <c r="N20" s="10">
        <v>4</v>
      </c>
      <c r="O20" s="10">
        <v>2</v>
      </c>
      <c r="P20" s="10">
        <v>4</v>
      </c>
      <c r="Q20" s="10">
        <v>2</v>
      </c>
      <c r="R20" s="10">
        <v>4</v>
      </c>
      <c r="S20" s="10">
        <v>2</v>
      </c>
      <c r="T20" s="10">
        <v>4</v>
      </c>
      <c r="U20" s="30">
        <v>2</v>
      </c>
      <c r="V20" s="30" t="s">
        <v>109</v>
      </c>
      <c r="W20" s="4">
        <v>0</v>
      </c>
      <c r="X20" s="67">
        <f t="shared" si="1"/>
        <v>54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"/>
      <c r="AT20" s="7"/>
      <c r="AU20" s="7"/>
      <c r="AV20" s="9"/>
      <c r="AW20" s="77"/>
      <c r="AX20" s="75">
        <f t="shared" si="6"/>
        <v>0</v>
      </c>
      <c r="AY20" s="1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4">
        <f t="shared" si="7"/>
        <v>54</v>
      </c>
    </row>
    <row r="21" spans="1:60" ht="15.75">
      <c r="A21" s="252"/>
      <c r="B21" s="232"/>
      <c r="C21" s="234"/>
      <c r="D21" s="38" t="s">
        <v>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0"/>
      <c r="V21" s="30"/>
      <c r="W21" s="4">
        <v>0</v>
      </c>
      <c r="X21" s="67">
        <f t="shared" si="1"/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2"/>
      <c r="AT21" s="8"/>
      <c r="AU21" s="8"/>
      <c r="AV21" s="9"/>
      <c r="AW21" s="77"/>
      <c r="AX21" s="75">
        <f t="shared" si="6"/>
        <v>0</v>
      </c>
      <c r="AY21" s="1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4">
        <f t="shared" si="7"/>
        <v>0</v>
      </c>
    </row>
    <row r="22" spans="1:60" ht="15.75">
      <c r="A22" s="252"/>
      <c r="B22" s="232" t="s">
        <v>18</v>
      </c>
      <c r="C22" s="233" t="s">
        <v>19</v>
      </c>
      <c r="D22" s="38" t="s">
        <v>12</v>
      </c>
      <c r="E22" s="10">
        <v>2</v>
      </c>
      <c r="F22" s="10">
        <v>4</v>
      </c>
      <c r="G22" s="10">
        <v>4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4</v>
      </c>
      <c r="N22" s="10">
        <v>2</v>
      </c>
      <c r="O22" s="10">
        <v>4</v>
      </c>
      <c r="P22" s="10">
        <v>2</v>
      </c>
      <c r="Q22" s="10">
        <v>2</v>
      </c>
      <c r="R22" s="10">
        <v>2</v>
      </c>
      <c r="S22" s="10">
        <v>2</v>
      </c>
      <c r="T22" s="10">
        <v>4</v>
      </c>
      <c r="U22" s="30">
        <v>2</v>
      </c>
      <c r="V22" s="30" t="s">
        <v>109</v>
      </c>
      <c r="W22" s="4">
        <v>0</v>
      </c>
      <c r="X22" s="67">
        <f t="shared" si="1"/>
        <v>54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"/>
      <c r="AT22" s="7"/>
      <c r="AU22" s="7"/>
      <c r="AV22" s="29"/>
      <c r="AW22" s="7"/>
      <c r="AX22" s="75">
        <f t="shared" si="6"/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4">
        <f t="shared" si="7"/>
        <v>54</v>
      </c>
    </row>
    <row r="23" spans="1:60" ht="15.75">
      <c r="A23" s="252"/>
      <c r="B23" s="232"/>
      <c r="C23" s="234"/>
      <c r="D23" s="38" t="s">
        <v>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30"/>
      <c r="V23" s="30"/>
      <c r="W23" s="4">
        <v>0</v>
      </c>
      <c r="X23" s="67">
        <f t="shared" si="1"/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2"/>
      <c r="AT23" s="8"/>
      <c r="AU23" s="8"/>
      <c r="AV23" s="29"/>
      <c r="AW23" s="7"/>
      <c r="AX23" s="75">
        <f t="shared" si="6"/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4">
        <f t="shared" si="7"/>
        <v>0</v>
      </c>
    </row>
    <row r="24" spans="1:60" ht="15.75">
      <c r="A24" s="252"/>
      <c r="B24" s="221" t="s">
        <v>44</v>
      </c>
      <c r="C24" s="233" t="s">
        <v>45</v>
      </c>
      <c r="D24" s="38" t="s">
        <v>12</v>
      </c>
      <c r="E24" s="8">
        <v>4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2</v>
      </c>
      <c r="S24" s="8">
        <v>2</v>
      </c>
      <c r="T24" s="8">
        <v>2</v>
      </c>
      <c r="U24" s="30">
        <v>2</v>
      </c>
      <c r="V24" s="30" t="s">
        <v>109</v>
      </c>
      <c r="W24" s="4">
        <v>0</v>
      </c>
      <c r="X24" s="67">
        <f t="shared" si="1"/>
        <v>36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"/>
      <c r="AT24" s="8"/>
      <c r="AU24" s="8"/>
      <c r="AV24" s="29"/>
      <c r="AW24" s="7"/>
      <c r="AX24" s="75">
        <f t="shared" si="6"/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4">
        <f t="shared" si="7"/>
        <v>36</v>
      </c>
    </row>
    <row r="25" spans="1:60" ht="15.75">
      <c r="A25" s="252"/>
      <c r="B25" s="223"/>
      <c r="C25" s="234"/>
      <c r="D25" s="38" t="s">
        <v>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30"/>
      <c r="V25" s="30"/>
      <c r="W25" s="4">
        <v>0</v>
      </c>
      <c r="X25" s="67">
        <f t="shared" si="1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"/>
      <c r="AT25" s="8"/>
      <c r="AU25" s="8"/>
      <c r="AV25" s="29"/>
      <c r="AW25" s="7"/>
      <c r="AX25" s="75">
        <f t="shared" si="6"/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4">
        <f t="shared" si="7"/>
        <v>0</v>
      </c>
    </row>
    <row r="26" spans="1:60" s="35" customFormat="1" ht="15.75">
      <c r="A26" s="252"/>
      <c r="B26" s="235" t="s">
        <v>20</v>
      </c>
      <c r="C26" s="230" t="s">
        <v>46</v>
      </c>
      <c r="D26" s="33" t="s">
        <v>12</v>
      </c>
      <c r="E26" s="37">
        <f aca="true" t="shared" si="13" ref="E26:U26">E28+E30+E32+E35</f>
        <v>16</v>
      </c>
      <c r="F26" s="37">
        <f t="shared" si="13"/>
        <v>20</v>
      </c>
      <c r="G26" s="37">
        <f t="shared" si="13"/>
        <v>16</v>
      </c>
      <c r="H26" s="37">
        <f t="shared" si="13"/>
        <v>20</v>
      </c>
      <c r="I26" s="37">
        <f t="shared" si="13"/>
        <v>16</v>
      </c>
      <c r="J26" s="37">
        <f t="shared" si="13"/>
        <v>20</v>
      </c>
      <c r="K26" s="37">
        <f t="shared" si="13"/>
        <v>18</v>
      </c>
      <c r="L26" s="37">
        <f t="shared" si="13"/>
        <v>18</v>
      </c>
      <c r="M26" s="37">
        <f t="shared" si="13"/>
        <v>16</v>
      </c>
      <c r="N26" s="37">
        <f t="shared" si="13"/>
        <v>20</v>
      </c>
      <c r="O26" s="37">
        <f t="shared" si="13"/>
        <v>16</v>
      </c>
      <c r="P26" s="37">
        <f t="shared" si="13"/>
        <v>16</v>
      </c>
      <c r="Q26" s="37">
        <f t="shared" si="13"/>
        <v>16</v>
      </c>
      <c r="R26" s="37">
        <f t="shared" si="13"/>
        <v>16</v>
      </c>
      <c r="S26" s="37">
        <f t="shared" si="13"/>
        <v>18</v>
      </c>
      <c r="T26" s="37">
        <f t="shared" si="13"/>
        <v>20</v>
      </c>
      <c r="U26" s="37">
        <f t="shared" si="13"/>
        <v>24</v>
      </c>
      <c r="V26" s="37"/>
      <c r="W26" s="4">
        <v>0</v>
      </c>
      <c r="X26" s="68">
        <f>U26+T26+S26+R26+Q26+P26+O26+N26+M26+L26+K26+J26+I26+H26+G26+F26+E26</f>
        <v>306</v>
      </c>
      <c r="Y26" s="37">
        <f aca="true" t="shared" si="14" ref="Y26:AT26">Y28+Y30+Y32+Y35+Y37</f>
        <v>8</v>
      </c>
      <c r="Z26" s="37">
        <f t="shared" si="14"/>
        <v>8</v>
      </c>
      <c r="AA26" s="37">
        <f t="shared" si="14"/>
        <v>8</v>
      </c>
      <c r="AB26" s="37">
        <f t="shared" si="14"/>
        <v>6</v>
      </c>
      <c r="AC26" s="37">
        <f t="shared" si="14"/>
        <v>6</v>
      </c>
      <c r="AD26" s="37">
        <f t="shared" si="14"/>
        <v>6</v>
      </c>
      <c r="AE26" s="37">
        <f t="shared" si="14"/>
        <v>6</v>
      </c>
      <c r="AF26" s="37">
        <f t="shared" si="14"/>
        <v>6</v>
      </c>
      <c r="AG26" s="37">
        <f t="shared" si="14"/>
        <v>8</v>
      </c>
      <c r="AH26" s="37">
        <f t="shared" si="14"/>
        <v>8</v>
      </c>
      <c r="AI26" s="37">
        <f t="shared" si="14"/>
        <v>8</v>
      </c>
      <c r="AJ26" s="37">
        <f t="shared" si="14"/>
        <v>8</v>
      </c>
      <c r="AK26" s="37">
        <f t="shared" si="14"/>
        <v>6</v>
      </c>
      <c r="AL26" s="37">
        <f t="shared" si="14"/>
        <v>8</v>
      </c>
      <c r="AM26" s="37">
        <f t="shared" si="14"/>
        <v>6</v>
      </c>
      <c r="AN26" s="37">
        <f t="shared" si="14"/>
        <v>8</v>
      </c>
      <c r="AO26" s="37">
        <f t="shared" si="14"/>
        <v>6</v>
      </c>
      <c r="AP26" s="37">
        <f t="shared" si="14"/>
        <v>8</v>
      </c>
      <c r="AQ26" s="37">
        <f t="shared" si="14"/>
        <v>8</v>
      </c>
      <c r="AR26" s="37">
        <f t="shared" si="14"/>
        <v>6</v>
      </c>
      <c r="AS26" s="37">
        <f t="shared" si="14"/>
        <v>2</v>
      </c>
      <c r="AT26" s="37">
        <f t="shared" si="14"/>
        <v>2</v>
      </c>
      <c r="AU26" s="37">
        <f>AU28+AU30+AU32+AU35+AU37+AU34</f>
        <v>6</v>
      </c>
      <c r="AV26" s="37">
        <f>AV28+AV30+AV32+AV35+AV37</f>
        <v>0</v>
      </c>
      <c r="AW26" s="37"/>
      <c r="AX26" s="75">
        <f t="shared" si="6"/>
        <v>152</v>
      </c>
      <c r="AY26" s="37">
        <f aca="true" t="shared" si="15" ref="AY26:BG26">AY28+AY30+AY32+AY35</f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7">
        <f t="shared" si="15"/>
        <v>0</v>
      </c>
      <c r="BD26" s="37">
        <f t="shared" si="15"/>
        <v>0</v>
      </c>
      <c r="BE26" s="37">
        <f t="shared" si="15"/>
        <v>0</v>
      </c>
      <c r="BF26" s="37">
        <f t="shared" si="15"/>
        <v>0</v>
      </c>
      <c r="BG26" s="37">
        <f t="shared" si="15"/>
        <v>0</v>
      </c>
      <c r="BH26" s="4">
        <f t="shared" si="7"/>
        <v>458</v>
      </c>
    </row>
    <row r="27" spans="1:60" s="35" customFormat="1" ht="15.75">
      <c r="A27" s="252"/>
      <c r="B27" s="235"/>
      <c r="C27" s="231"/>
      <c r="D27" s="33" t="s">
        <v>9</v>
      </c>
      <c r="E27" s="36">
        <f aca="true" t="shared" si="16" ref="E27:U27">E29+E31+E33+E36</f>
        <v>2</v>
      </c>
      <c r="F27" s="36">
        <f t="shared" si="16"/>
        <v>4</v>
      </c>
      <c r="G27" s="36">
        <f t="shared" si="16"/>
        <v>4</v>
      </c>
      <c r="H27" s="36">
        <f t="shared" si="16"/>
        <v>4</v>
      </c>
      <c r="I27" s="36">
        <f t="shared" si="16"/>
        <v>0</v>
      </c>
      <c r="J27" s="36">
        <f t="shared" si="16"/>
        <v>2</v>
      </c>
      <c r="K27" s="36">
        <f t="shared" si="16"/>
        <v>4</v>
      </c>
      <c r="L27" s="36">
        <f t="shared" si="16"/>
        <v>2</v>
      </c>
      <c r="M27" s="36">
        <f t="shared" si="16"/>
        <v>0</v>
      </c>
      <c r="N27" s="36">
        <f t="shared" si="16"/>
        <v>4</v>
      </c>
      <c r="O27" s="36">
        <f t="shared" si="16"/>
        <v>4</v>
      </c>
      <c r="P27" s="36">
        <f t="shared" si="16"/>
        <v>4</v>
      </c>
      <c r="Q27" s="36">
        <f t="shared" si="16"/>
        <v>6</v>
      </c>
      <c r="R27" s="36">
        <f t="shared" si="16"/>
        <v>6</v>
      </c>
      <c r="S27" s="36">
        <f t="shared" si="16"/>
        <v>4</v>
      </c>
      <c r="T27" s="36">
        <f t="shared" si="16"/>
        <v>2</v>
      </c>
      <c r="U27" s="36">
        <f t="shared" si="16"/>
        <v>2</v>
      </c>
      <c r="V27" s="36"/>
      <c r="W27" s="4">
        <v>0</v>
      </c>
      <c r="X27" s="68">
        <f>U27+T27+S27+R27+Q27+P27+O27+N27+M27+L27+K27+J27+I27+H27+G27+F27+E27</f>
        <v>54</v>
      </c>
      <c r="Y27" s="36">
        <f aca="true" t="shared" si="17" ref="Y27:AV27">Y29+Y31+Y33+Y36</f>
        <v>0</v>
      </c>
      <c r="Z27" s="36">
        <f t="shared" si="17"/>
        <v>0</v>
      </c>
      <c r="AA27" s="36">
        <f t="shared" si="17"/>
        <v>2</v>
      </c>
      <c r="AB27" s="36">
        <f t="shared" si="17"/>
        <v>0</v>
      </c>
      <c r="AC27" s="36">
        <f t="shared" si="17"/>
        <v>0</v>
      </c>
      <c r="AD27" s="36">
        <f t="shared" si="17"/>
        <v>2</v>
      </c>
      <c r="AE27" s="36">
        <f t="shared" si="17"/>
        <v>0</v>
      </c>
      <c r="AF27" s="36">
        <f t="shared" si="17"/>
        <v>0</v>
      </c>
      <c r="AG27" s="36">
        <f t="shared" si="17"/>
        <v>2</v>
      </c>
      <c r="AH27" s="36">
        <f t="shared" si="17"/>
        <v>0</v>
      </c>
      <c r="AI27" s="36">
        <f t="shared" si="17"/>
        <v>0</v>
      </c>
      <c r="AJ27" s="36">
        <f t="shared" si="17"/>
        <v>2</v>
      </c>
      <c r="AK27" s="36">
        <f t="shared" si="17"/>
        <v>0</v>
      </c>
      <c r="AL27" s="36">
        <f t="shared" si="17"/>
        <v>0</v>
      </c>
      <c r="AM27" s="36">
        <f t="shared" si="17"/>
        <v>2</v>
      </c>
      <c r="AN27" s="36">
        <f t="shared" si="17"/>
        <v>0</v>
      </c>
      <c r="AO27" s="36">
        <f t="shared" si="17"/>
        <v>0</v>
      </c>
      <c r="AP27" s="36">
        <f t="shared" si="17"/>
        <v>0</v>
      </c>
      <c r="AQ27" s="36">
        <f t="shared" si="17"/>
        <v>2</v>
      </c>
      <c r="AR27" s="36">
        <f t="shared" si="17"/>
        <v>0</v>
      </c>
      <c r="AS27" s="36">
        <f t="shared" si="17"/>
        <v>0</v>
      </c>
      <c r="AT27" s="36">
        <f t="shared" si="17"/>
        <v>0</v>
      </c>
      <c r="AU27" s="36">
        <f t="shared" si="17"/>
        <v>0</v>
      </c>
      <c r="AV27" s="36">
        <f t="shared" si="17"/>
        <v>0</v>
      </c>
      <c r="AW27" s="37"/>
      <c r="AX27" s="75">
        <f t="shared" si="6"/>
        <v>12</v>
      </c>
      <c r="AY27" s="36">
        <f aca="true" t="shared" si="18" ref="AY27:BG27">AY29+AY31+AY33+AY36</f>
        <v>0</v>
      </c>
      <c r="AZ27" s="36">
        <f t="shared" si="18"/>
        <v>0</v>
      </c>
      <c r="BA27" s="36">
        <f t="shared" si="18"/>
        <v>0</v>
      </c>
      <c r="BB27" s="36">
        <f t="shared" si="18"/>
        <v>0</v>
      </c>
      <c r="BC27" s="36">
        <f t="shared" si="18"/>
        <v>0</v>
      </c>
      <c r="BD27" s="36">
        <f t="shared" si="18"/>
        <v>0</v>
      </c>
      <c r="BE27" s="36">
        <f t="shared" si="18"/>
        <v>0</v>
      </c>
      <c r="BF27" s="36">
        <f t="shared" si="18"/>
        <v>0</v>
      </c>
      <c r="BG27" s="36">
        <f t="shared" si="18"/>
        <v>0</v>
      </c>
      <c r="BH27" s="4">
        <f t="shared" si="7"/>
        <v>66</v>
      </c>
    </row>
    <row r="28" spans="1:60" s="42" customFormat="1" ht="15.75">
      <c r="A28" s="252"/>
      <c r="B28" s="221" t="s">
        <v>37</v>
      </c>
      <c r="C28" s="239" t="s">
        <v>38</v>
      </c>
      <c r="D28" s="38" t="s">
        <v>12</v>
      </c>
      <c r="E28" s="8">
        <v>8</v>
      </c>
      <c r="F28" s="8">
        <v>8</v>
      </c>
      <c r="G28" s="8">
        <v>8</v>
      </c>
      <c r="H28" s="8">
        <v>8</v>
      </c>
      <c r="I28" s="8">
        <v>8</v>
      </c>
      <c r="J28" s="8">
        <v>8</v>
      </c>
      <c r="K28" s="8">
        <v>8</v>
      </c>
      <c r="L28" s="8">
        <v>8</v>
      </c>
      <c r="M28" s="8">
        <v>8</v>
      </c>
      <c r="N28" s="8">
        <v>8</v>
      </c>
      <c r="O28" s="8">
        <v>8</v>
      </c>
      <c r="P28" s="8">
        <v>8</v>
      </c>
      <c r="Q28" s="8">
        <v>6</v>
      </c>
      <c r="R28" s="8">
        <v>4</v>
      </c>
      <c r="S28" s="8">
        <v>4</v>
      </c>
      <c r="T28" s="8">
        <v>4</v>
      </c>
      <c r="U28" s="8">
        <v>6</v>
      </c>
      <c r="V28" s="8"/>
      <c r="W28" s="4">
        <v>0</v>
      </c>
      <c r="X28" s="67">
        <f>U28+T28+S28+R28+Q28+P28+O28+N28+M28+L28+K28+J28+I28+H28+G28+F28+E28</f>
        <v>120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41"/>
      <c r="AT28" s="8"/>
      <c r="AU28" s="8"/>
      <c r="AV28" s="29"/>
      <c r="AW28" s="7"/>
      <c r="AX28" s="75">
        <f t="shared" si="6"/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4">
        <f t="shared" si="7"/>
        <v>120</v>
      </c>
    </row>
    <row r="29" spans="1:60" s="42" customFormat="1" ht="15.75">
      <c r="A29" s="252"/>
      <c r="B29" s="223"/>
      <c r="C29" s="240"/>
      <c r="D29" s="38" t="s">
        <v>9</v>
      </c>
      <c r="E29" s="8"/>
      <c r="F29" s="8">
        <v>2</v>
      </c>
      <c r="G29" s="8"/>
      <c r="H29" s="8">
        <v>2</v>
      </c>
      <c r="I29" s="8"/>
      <c r="J29" s="8">
        <v>2</v>
      </c>
      <c r="K29" s="8"/>
      <c r="L29" s="8">
        <v>2</v>
      </c>
      <c r="M29" s="8"/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/>
      <c r="V29" s="8"/>
      <c r="W29" s="4">
        <v>0</v>
      </c>
      <c r="X29" s="67">
        <f>U29+T29+S29+R29+Q29+P29+O29+N29+M29+L29+K29+J29+I29+H29+G29+F29+E29</f>
        <v>22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41"/>
      <c r="AT29" s="8"/>
      <c r="AU29" s="8"/>
      <c r="AV29" s="29"/>
      <c r="AW29" s="7"/>
      <c r="AX29" s="75">
        <f t="shared" si="6"/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4">
        <f t="shared" si="7"/>
        <v>22</v>
      </c>
    </row>
    <row r="30" spans="1:60" ht="15.75">
      <c r="A30" s="252"/>
      <c r="B30" s="221" t="s">
        <v>21</v>
      </c>
      <c r="C30" s="233" t="s">
        <v>22</v>
      </c>
      <c r="D30" s="38" t="s">
        <v>12</v>
      </c>
      <c r="E30" s="10">
        <v>6</v>
      </c>
      <c r="F30" s="10">
        <v>6</v>
      </c>
      <c r="G30" s="10">
        <v>6</v>
      </c>
      <c r="H30" s="10">
        <v>6</v>
      </c>
      <c r="I30" s="10">
        <v>6</v>
      </c>
      <c r="J30" s="10">
        <v>6</v>
      </c>
      <c r="K30" s="10">
        <v>6</v>
      </c>
      <c r="L30" s="10">
        <v>6</v>
      </c>
      <c r="M30" s="10">
        <v>6</v>
      </c>
      <c r="N30" s="10">
        <v>6</v>
      </c>
      <c r="O30" s="10">
        <v>6</v>
      </c>
      <c r="P30" s="10">
        <v>6</v>
      </c>
      <c r="Q30" s="10">
        <v>6</v>
      </c>
      <c r="R30" s="10">
        <v>6</v>
      </c>
      <c r="S30" s="10">
        <v>8</v>
      </c>
      <c r="T30" s="10">
        <v>8</v>
      </c>
      <c r="U30" s="23">
        <v>6</v>
      </c>
      <c r="V30" s="30" t="s">
        <v>114</v>
      </c>
      <c r="W30" s="4">
        <v>0</v>
      </c>
      <c r="X30" s="67">
        <f aca="true" t="shared" si="19" ref="X30:X36">U30+T30+S30+R30+Q30+P30+O30+N30+M30+L30+K30+J30+I30+H30+G30+F30+E30</f>
        <v>106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"/>
      <c r="AT30" s="10"/>
      <c r="AU30" s="10"/>
      <c r="AV30" s="62"/>
      <c r="AW30" s="78"/>
      <c r="AX30" s="75">
        <f t="shared" si="6"/>
        <v>0</v>
      </c>
      <c r="AY30" s="56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4">
        <f t="shared" si="7"/>
        <v>106</v>
      </c>
    </row>
    <row r="31" spans="1:60" ht="15.75">
      <c r="A31" s="252"/>
      <c r="B31" s="222"/>
      <c r="C31" s="241"/>
      <c r="D31" s="38" t="s">
        <v>9</v>
      </c>
      <c r="E31" s="8"/>
      <c r="F31" s="8"/>
      <c r="G31" s="8">
        <v>2</v>
      </c>
      <c r="H31" s="8"/>
      <c r="I31" s="8"/>
      <c r="J31" s="8"/>
      <c r="K31" s="8">
        <v>2</v>
      </c>
      <c r="L31" s="8"/>
      <c r="M31" s="8"/>
      <c r="N31" s="8"/>
      <c r="O31" s="8">
        <v>2</v>
      </c>
      <c r="P31" s="8">
        <v>2</v>
      </c>
      <c r="Q31" s="8">
        <v>2</v>
      </c>
      <c r="R31" s="8">
        <v>2</v>
      </c>
      <c r="S31" s="8"/>
      <c r="T31" s="8"/>
      <c r="U31" s="30"/>
      <c r="V31" s="30"/>
      <c r="W31" s="4">
        <v>0</v>
      </c>
      <c r="X31" s="67">
        <f t="shared" si="19"/>
        <v>12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"/>
      <c r="AT31" s="8"/>
      <c r="AU31" s="8"/>
      <c r="AV31" s="29"/>
      <c r="AW31" s="7"/>
      <c r="AX31" s="75">
        <f t="shared" si="6"/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4">
        <f t="shared" si="7"/>
        <v>12</v>
      </c>
    </row>
    <row r="32" spans="1:60" ht="22.5" customHeight="1">
      <c r="A32" s="252"/>
      <c r="B32" s="221" t="s">
        <v>23</v>
      </c>
      <c r="C32" s="233" t="s">
        <v>33</v>
      </c>
      <c r="D32" s="38" t="s">
        <v>12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0"/>
      <c r="V32" s="30"/>
      <c r="W32" s="4">
        <v>0</v>
      </c>
      <c r="X32" s="67">
        <f t="shared" si="19"/>
        <v>0</v>
      </c>
      <c r="Y32" s="7">
        <v>4</v>
      </c>
      <c r="Z32" s="7">
        <v>4</v>
      </c>
      <c r="AA32" s="7">
        <v>4</v>
      </c>
      <c r="AB32" s="7">
        <v>4</v>
      </c>
      <c r="AC32" s="7">
        <v>4</v>
      </c>
      <c r="AD32" s="7">
        <v>4</v>
      </c>
      <c r="AE32" s="7">
        <v>4</v>
      </c>
      <c r="AF32" s="7">
        <v>4</v>
      </c>
      <c r="AG32" s="7">
        <v>4</v>
      </c>
      <c r="AH32" s="7">
        <v>4</v>
      </c>
      <c r="AI32" s="7">
        <v>4</v>
      </c>
      <c r="AJ32" s="7">
        <v>4</v>
      </c>
      <c r="AK32" s="7">
        <v>4</v>
      </c>
      <c r="AL32" s="7">
        <v>4</v>
      </c>
      <c r="AM32" s="7">
        <v>4</v>
      </c>
      <c r="AN32" s="7">
        <v>4</v>
      </c>
      <c r="AO32" s="7">
        <v>4</v>
      </c>
      <c r="AP32" s="7">
        <v>4</v>
      </c>
      <c r="AQ32" s="7">
        <v>4</v>
      </c>
      <c r="AR32" s="7">
        <v>2</v>
      </c>
      <c r="AS32" s="2">
        <v>2</v>
      </c>
      <c r="AT32" s="7">
        <v>2</v>
      </c>
      <c r="AU32" s="7"/>
      <c r="AV32" s="7"/>
      <c r="AW32" s="7"/>
      <c r="AX32" s="75">
        <f t="shared" si="6"/>
        <v>82</v>
      </c>
      <c r="AY32" s="4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4">
        <f t="shared" si="7"/>
        <v>82</v>
      </c>
    </row>
    <row r="33" spans="1:60" ht="24.75" customHeight="1">
      <c r="A33" s="252"/>
      <c r="B33" s="222"/>
      <c r="C33" s="241"/>
      <c r="D33" s="38" t="s">
        <v>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30"/>
      <c r="V33" s="30"/>
      <c r="W33" s="4">
        <v>0</v>
      </c>
      <c r="X33" s="67">
        <f t="shared" si="19"/>
        <v>0</v>
      </c>
      <c r="Y33" s="8"/>
      <c r="Z33" s="8"/>
      <c r="AA33" s="8">
        <v>2</v>
      </c>
      <c r="AB33" s="8"/>
      <c r="AC33" s="8"/>
      <c r="AD33" s="8">
        <v>2</v>
      </c>
      <c r="AE33" s="8"/>
      <c r="AF33" s="8"/>
      <c r="AG33" s="8">
        <v>2</v>
      </c>
      <c r="AH33" s="8"/>
      <c r="AI33" s="8"/>
      <c r="AJ33" s="8">
        <v>2</v>
      </c>
      <c r="AK33" s="8"/>
      <c r="AL33" s="8"/>
      <c r="AM33" s="8">
        <v>2</v>
      </c>
      <c r="AN33" s="8"/>
      <c r="AO33" s="8"/>
      <c r="AP33" s="8"/>
      <c r="AQ33" s="8">
        <v>2</v>
      </c>
      <c r="AR33" s="8"/>
      <c r="AS33" s="2"/>
      <c r="AT33" s="8"/>
      <c r="AU33" s="8"/>
      <c r="AV33" s="9"/>
      <c r="AW33" s="77"/>
      <c r="AX33" s="75">
        <f t="shared" si="6"/>
        <v>12</v>
      </c>
      <c r="AY33" s="1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4">
        <f t="shared" si="7"/>
        <v>12</v>
      </c>
    </row>
    <row r="34" spans="1:60" ht="24.75" customHeight="1">
      <c r="A34" s="252"/>
      <c r="B34" s="223"/>
      <c r="C34" s="234"/>
      <c r="D34" s="58" t="s">
        <v>57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30"/>
      <c r="V34" s="30"/>
      <c r="W34" s="4">
        <v>0</v>
      </c>
      <c r="X34" s="67">
        <f>U34+T34+S34+R34+Q34+P34+O34+N34+M34+L34+K34+J34+I34+H34+G34+F34+E34</f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2"/>
      <c r="AT34" s="8"/>
      <c r="AU34" s="43">
        <v>6</v>
      </c>
      <c r="AV34" s="9"/>
      <c r="AW34" s="77" t="s">
        <v>114</v>
      </c>
      <c r="AX34" s="75">
        <f t="shared" si="6"/>
        <v>6</v>
      </c>
      <c r="AY34" s="1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4">
        <f t="shared" si="7"/>
        <v>6</v>
      </c>
    </row>
    <row r="35" spans="1:60" ht="24.75" customHeight="1">
      <c r="A35" s="252"/>
      <c r="B35" s="232" t="s">
        <v>24</v>
      </c>
      <c r="C35" s="238" t="s">
        <v>34</v>
      </c>
      <c r="D35" s="38" t="s">
        <v>12</v>
      </c>
      <c r="E35" s="10">
        <v>2</v>
      </c>
      <c r="F35" s="10">
        <v>6</v>
      </c>
      <c r="G35" s="10">
        <v>2</v>
      </c>
      <c r="H35" s="10">
        <v>6</v>
      </c>
      <c r="I35" s="10">
        <v>2</v>
      </c>
      <c r="J35" s="10">
        <v>6</v>
      </c>
      <c r="K35" s="10">
        <v>4</v>
      </c>
      <c r="L35" s="10">
        <v>4</v>
      </c>
      <c r="M35" s="10">
        <v>2</v>
      </c>
      <c r="N35" s="10">
        <v>6</v>
      </c>
      <c r="O35" s="10">
        <v>2</v>
      </c>
      <c r="P35" s="10">
        <v>2</v>
      </c>
      <c r="Q35" s="10">
        <v>4</v>
      </c>
      <c r="R35" s="10">
        <v>6</v>
      </c>
      <c r="S35" s="10">
        <v>6</v>
      </c>
      <c r="T35" s="10">
        <v>8</v>
      </c>
      <c r="U35" s="30">
        <v>12</v>
      </c>
      <c r="V35" s="30" t="s">
        <v>109</v>
      </c>
      <c r="W35" s="4">
        <v>0</v>
      </c>
      <c r="X35" s="67">
        <f t="shared" si="19"/>
        <v>80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"/>
      <c r="AT35" s="7"/>
      <c r="AU35" s="7"/>
      <c r="AV35" s="7"/>
      <c r="AW35" s="7"/>
      <c r="AX35" s="75">
        <f t="shared" si="6"/>
        <v>0</v>
      </c>
      <c r="AY35" s="4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4">
        <f t="shared" si="7"/>
        <v>80</v>
      </c>
    </row>
    <row r="36" spans="1:60" ht="24.75" customHeight="1">
      <c r="A36" s="252"/>
      <c r="B36" s="232"/>
      <c r="C36" s="238"/>
      <c r="D36" s="38" t="s">
        <v>9</v>
      </c>
      <c r="E36" s="8">
        <v>2</v>
      </c>
      <c r="F36" s="8">
        <v>2</v>
      </c>
      <c r="G36" s="8">
        <v>2</v>
      </c>
      <c r="H36" s="8">
        <v>2</v>
      </c>
      <c r="I36" s="8"/>
      <c r="J36" s="8"/>
      <c r="K36" s="8">
        <v>2</v>
      </c>
      <c r="L36" s="8"/>
      <c r="M36" s="8"/>
      <c r="N36" s="8">
        <v>2</v>
      </c>
      <c r="O36" s="8"/>
      <c r="P36" s="8"/>
      <c r="Q36" s="8">
        <v>2</v>
      </c>
      <c r="R36" s="8">
        <v>2</v>
      </c>
      <c r="S36" s="8">
        <v>2</v>
      </c>
      <c r="T36" s="8"/>
      <c r="U36" s="30">
        <v>2</v>
      </c>
      <c r="V36" s="30"/>
      <c r="W36" s="4">
        <v>0</v>
      </c>
      <c r="X36" s="67">
        <f t="shared" si="19"/>
        <v>20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2"/>
      <c r="AT36" s="8"/>
      <c r="AU36" s="8"/>
      <c r="AV36" s="29"/>
      <c r="AW36" s="7"/>
      <c r="AX36" s="75">
        <f t="shared" si="6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4">
        <f t="shared" si="7"/>
        <v>20</v>
      </c>
    </row>
    <row r="37" spans="1:60" ht="18" customHeight="1">
      <c r="A37" s="252"/>
      <c r="B37" s="221" t="s">
        <v>31</v>
      </c>
      <c r="C37" s="224" t="s">
        <v>47</v>
      </c>
      <c r="D37" s="38" t="s">
        <v>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30"/>
      <c r="V37" s="30"/>
      <c r="W37" s="4">
        <v>0</v>
      </c>
      <c r="X37" s="67">
        <f>SUM(E37:W37)</f>
        <v>0</v>
      </c>
      <c r="Y37" s="8">
        <v>4</v>
      </c>
      <c r="Z37" s="8">
        <v>4</v>
      </c>
      <c r="AA37" s="8">
        <v>4</v>
      </c>
      <c r="AB37" s="8">
        <v>2</v>
      </c>
      <c r="AC37" s="8">
        <v>2</v>
      </c>
      <c r="AD37" s="8">
        <v>2</v>
      </c>
      <c r="AE37" s="8">
        <v>2</v>
      </c>
      <c r="AF37" s="8">
        <v>2</v>
      </c>
      <c r="AG37" s="8">
        <v>4</v>
      </c>
      <c r="AH37" s="8">
        <v>4</v>
      </c>
      <c r="AI37" s="8">
        <v>4</v>
      </c>
      <c r="AJ37" s="8">
        <v>4</v>
      </c>
      <c r="AK37" s="8">
        <v>2</v>
      </c>
      <c r="AL37" s="8">
        <v>4</v>
      </c>
      <c r="AM37" s="8">
        <v>2</v>
      </c>
      <c r="AN37" s="8">
        <v>4</v>
      </c>
      <c r="AO37" s="8">
        <v>2</v>
      </c>
      <c r="AP37" s="8">
        <v>4</v>
      </c>
      <c r="AQ37" s="8">
        <v>4</v>
      </c>
      <c r="AR37" s="8">
        <v>4</v>
      </c>
      <c r="AS37" s="2"/>
      <c r="AT37" s="8"/>
      <c r="AU37" s="8"/>
      <c r="AV37" s="29"/>
      <c r="AW37" s="7" t="s">
        <v>109</v>
      </c>
      <c r="AX37" s="75">
        <f t="shared" si="6"/>
        <v>64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4">
        <f t="shared" si="7"/>
        <v>64</v>
      </c>
    </row>
    <row r="38" spans="1:60" ht="18.75" customHeight="1">
      <c r="A38" s="252"/>
      <c r="B38" s="223"/>
      <c r="C38" s="226"/>
      <c r="D38" s="38" t="s">
        <v>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30"/>
      <c r="V38" s="30"/>
      <c r="W38" s="4">
        <v>0</v>
      </c>
      <c r="X38" s="67">
        <f>SUM(E38:W38)</f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2"/>
      <c r="AT38" s="8"/>
      <c r="AU38" s="8"/>
      <c r="AV38" s="29"/>
      <c r="AW38" s="7"/>
      <c r="AX38" s="75">
        <f t="shared" si="6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4">
        <f t="shared" si="7"/>
        <v>0</v>
      </c>
    </row>
    <row r="39" spans="1:60" s="35" customFormat="1" ht="15.75">
      <c r="A39" s="252"/>
      <c r="B39" s="254" t="s">
        <v>25</v>
      </c>
      <c r="C39" s="256" t="s">
        <v>48</v>
      </c>
      <c r="D39" s="33" t="s">
        <v>8</v>
      </c>
      <c r="E39" s="36">
        <f>E41</f>
        <v>0</v>
      </c>
      <c r="F39" s="36">
        <f aca="true" t="shared" si="20" ref="F39:BG39">F41</f>
        <v>0</v>
      </c>
      <c r="G39" s="36">
        <f t="shared" si="20"/>
        <v>0</v>
      </c>
      <c r="H39" s="36">
        <f t="shared" si="20"/>
        <v>0</v>
      </c>
      <c r="I39" s="36">
        <f t="shared" si="20"/>
        <v>0</v>
      </c>
      <c r="J39" s="36">
        <f t="shared" si="20"/>
        <v>0</v>
      </c>
      <c r="K39" s="36">
        <f t="shared" si="20"/>
        <v>0</v>
      </c>
      <c r="L39" s="36">
        <f t="shared" si="20"/>
        <v>2</v>
      </c>
      <c r="M39" s="36">
        <f t="shared" si="20"/>
        <v>2</v>
      </c>
      <c r="N39" s="36">
        <f t="shared" si="20"/>
        <v>2</v>
      </c>
      <c r="O39" s="36">
        <f t="shared" si="20"/>
        <v>2</v>
      </c>
      <c r="P39" s="36">
        <f t="shared" si="20"/>
        <v>2</v>
      </c>
      <c r="Q39" s="36">
        <f t="shared" si="20"/>
        <v>2</v>
      </c>
      <c r="R39" s="36">
        <f t="shared" si="20"/>
        <v>2</v>
      </c>
      <c r="S39" s="36">
        <f t="shared" si="20"/>
        <v>2</v>
      </c>
      <c r="T39" s="36">
        <f t="shared" si="20"/>
        <v>2</v>
      </c>
      <c r="U39" s="36">
        <f t="shared" si="20"/>
        <v>2</v>
      </c>
      <c r="V39" s="36"/>
      <c r="W39" s="36">
        <f t="shared" si="20"/>
        <v>0</v>
      </c>
      <c r="X39" s="69">
        <f t="shared" si="20"/>
        <v>20</v>
      </c>
      <c r="Y39" s="36">
        <f t="shared" si="20"/>
        <v>20</v>
      </c>
      <c r="Z39" s="36">
        <f t="shared" si="20"/>
        <v>18</v>
      </c>
      <c r="AA39" s="36">
        <f t="shared" si="20"/>
        <v>14</v>
      </c>
      <c r="AB39" s="36">
        <f t="shared" si="20"/>
        <v>20</v>
      </c>
      <c r="AC39" s="36">
        <f t="shared" si="20"/>
        <v>20</v>
      </c>
      <c r="AD39" s="36">
        <f t="shared" si="20"/>
        <v>18</v>
      </c>
      <c r="AE39" s="36">
        <f t="shared" si="20"/>
        <v>22</v>
      </c>
      <c r="AF39" s="36">
        <f t="shared" si="20"/>
        <v>18</v>
      </c>
      <c r="AG39" s="36">
        <f t="shared" si="20"/>
        <v>18</v>
      </c>
      <c r="AH39" s="36">
        <f t="shared" si="20"/>
        <v>20</v>
      </c>
      <c r="AI39" s="36">
        <f t="shared" si="20"/>
        <v>18</v>
      </c>
      <c r="AJ39" s="36">
        <f t="shared" si="20"/>
        <v>14</v>
      </c>
      <c r="AK39" s="36">
        <f t="shared" si="20"/>
        <v>20</v>
      </c>
      <c r="AL39" s="36">
        <f>AL41</f>
        <v>18</v>
      </c>
      <c r="AM39" s="36">
        <f>AM41</f>
        <v>20</v>
      </c>
      <c r="AN39" s="36">
        <f t="shared" si="20"/>
        <v>18</v>
      </c>
      <c r="AO39" s="36">
        <f t="shared" si="20"/>
        <v>18</v>
      </c>
      <c r="AP39" s="36">
        <f t="shared" si="20"/>
        <v>20</v>
      </c>
      <c r="AQ39" s="36">
        <f t="shared" si="20"/>
        <v>18</v>
      </c>
      <c r="AR39" s="36">
        <f t="shared" si="20"/>
        <v>18</v>
      </c>
      <c r="AS39" s="36">
        <f t="shared" si="20"/>
        <v>26</v>
      </c>
      <c r="AT39" s="36">
        <f t="shared" si="20"/>
        <v>30</v>
      </c>
      <c r="AU39" s="36">
        <f t="shared" si="20"/>
        <v>22</v>
      </c>
      <c r="AV39" s="36">
        <f t="shared" si="20"/>
        <v>28</v>
      </c>
      <c r="AW39" s="37"/>
      <c r="AX39" s="75">
        <f t="shared" si="6"/>
        <v>476</v>
      </c>
      <c r="AY39" s="36">
        <f t="shared" si="20"/>
        <v>0</v>
      </c>
      <c r="AZ39" s="36">
        <f t="shared" si="20"/>
        <v>0</v>
      </c>
      <c r="BA39" s="36">
        <f t="shared" si="20"/>
        <v>0</v>
      </c>
      <c r="BB39" s="36">
        <f t="shared" si="20"/>
        <v>0</v>
      </c>
      <c r="BC39" s="36">
        <f t="shared" si="20"/>
        <v>0</v>
      </c>
      <c r="BD39" s="36">
        <f t="shared" si="20"/>
        <v>0</v>
      </c>
      <c r="BE39" s="36">
        <f t="shared" si="20"/>
        <v>0</v>
      </c>
      <c r="BF39" s="36">
        <f t="shared" si="20"/>
        <v>0</v>
      </c>
      <c r="BG39" s="36">
        <f t="shared" si="20"/>
        <v>0</v>
      </c>
      <c r="BH39" s="4">
        <f t="shared" si="7"/>
        <v>496</v>
      </c>
    </row>
    <row r="40" spans="1:60" s="35" customFormat="1" ht="15.75">
      <c r="A40" s="252"/>
      <c r="B40" s="255"/>
      <c r="C40" s="257"/>
      <c r="D40" s="33" t="s">
        <v>9</v>
      </c>
      <c r="E40" s="36">
        <f>E42</f>
        <v>0</v>
      </c>
      <c r="F40" s="36">
        <f aca="true" t="shared" si="21" ref="F40:BG40">F42</f>
        <v>0</v>
      </c>
      <c r="G40" s="36">
        <f t="shared" si="21"/>
        <v>0</v>
      </c>
      <c r="H40" s="36">
        <f t="shared" si="21"/>
        <v>0</v>
      </c>
      <c r="I40" s="36">
        <f t="shared" si="21"/>
        <v>0</v>
      </c>
      <c r="J40" s="36">
        <f t="shared" si="21"/>
        <v>0</v>
      </c>
      <c r="K40" s="36">
        <f t="shared" si="21"/>
        <v>0</v>
      </c>
      <c r="L40" s="36">
        <f t="shared" si="21"/>
        <v>0</v>
      </c>
      <c r="M40" s="36">
        <f t="shared" si="21"/>
        <v>0</v>
      </c>
      <c r="N40" s="36">
        <f t="shared" si="21"/>
        <v>0</v>
      </c>
      <c r="O40" s="36">
        <f t="shared" si="21"/>
        <v>0</v>
      </c>
      <c r="P40" s="36">
        <f t="shared" si="21"/>
        <v>0</v>
      </c>
      <c r="Q40" s="36">
        <f t="shared" si="21"/>
        <v>0</v>
      </c>
      <c r="R40" s="36">
        <f t="shared" si="21"/>
        <v>0</v>
      </c>
      <c r="S40" s="36">
        <f t="shared" si="21"/>
        <v>0</v>
      </c>
      <c r="T40" s="36">
        <f t="shared" si="21"/>
        <v>0</v>
      </c>
      <c r="U40" s="36">
        <f t="shared" si="21"/>
        <v>0</v>
      </c>
      <c r="V40" s="36"/>
      <c r="W40" s="36">
        <f t="shared" si="21"/>
        <v>0</v>
      </c>
      <c r="X40" s="69">
        <f t="shared" si="21"/>
        <v>0</v>
      </c>
      <c r="Y40" s="36">
        <f t="shared" si="21"/>
        <v>0</v>
      </c>
      <c r="Z40" s="36">
        <f t="shared" si="21"/>
        <v>2</v>
      </c>
      <c r="AA40" s="36">
        <f t="shared" si="21"/>
        <v>0</v>
      </c>
      <c r="AB40" s="36">
        <f t="shared" si="21"/>
        <v>2</v>
      </c>
      <c r="AC40" s="36">
        <f t="shared" si="21"/>
        <v>0</v>
      </c>
      <c r="AD40" s="36">
        <f t="shared" si="21"/>
        <v>0</v>
      </c>
      <c r="AE40" s="36">
        <f t="shared" si="21"/>
        <v>0</v>
      </c>
      <c r="AF40" s="36">
        <f t="shared" si="21"/>
        <v>0</v>
      </c>
      <c r="AG40" s="36">
        <f t="shared" si="21"/>
        <v>0</v>
      </c>
      <c r="AH40" s="36">
        <f t="shared" si="21"/>
        <v>0</v>
      </c>
      <c r="AI40" s="36">
        <f t="shared" si="21"/>
        <v>0</v>
      </c>
      <c r="AJ40" s="36">
        <f t="shared" si="21"/>
        <v>2</v>
      </c>
      <c r="AK40" s="36">
        <f t="shared" si="21"/>
        <v>0</v>
      </c>
      <c r="AL40" s="36">
        <f>AL42</f>
        <v>2</v>
      </c>
      <c r="AM40" s="36">
        <f>AM42</f>
        <v>0</v>
      </c>
      <c r="AN40" s="36">
        <f t="shared" si="21"/>
        <v>2</v>
      </c>
      <c r="AO40" s="36">
        <f t="shared" si="21"/>
        <v>2</v>
      </c>
      <c r="AP40" s="36">
        <f t="shared" si="21"/>
        <v>0</v>
      </c>
      <c r="AQ40" s="36">
        <f t="shared" si="21"/>
        <v>0</v>
      </c>
      <c r="AR40" s="36">
        <f t="shared" si="21"/>
        <v>2</v>
      </c>
      <c r="AS40" s="36">
        <f t="shared" si="21"/>
        <v>0</v>
      </c>
      <c r="AT40" s="36">
        <f t="shared" si="21"/>
        <v>0</v>
      </c>
      <c r="AU40" s="36">
        <f t="shared" si="21"/>
        <v>1</v>
      </c>
      <c r="AV40" s="36">
        <f t="shared" si="21"/>
        <v>2</v>
      </c>
      <c r="AW40" s="37"/>
      <c r="AX40" s="75">
        <f t="shared" si="6"/>
        <v>17</v>
      </c>
      <c r="AY40" s="36">
        <f t="shared" si="21"/>
        <v>0</v>
      </c>
      <c r="AZ40" s="36">
        <f t="shared" si="21"/>
        <v>0</v>
      </c>
      <c r="BA40" s="36">
        <f t="shared" si="21"/>
        <v>0</v>
      </c>
      <c r="BB40" s="36">
        <f t="shared" si="21"/>
        <v>0</v>
      </c>
      <c r="BC40" s="36">
        <f t="shared" si="21"/>
        <v>0</v>
      </c>
      <c r="BD40" s="36">
        <f t="shared" si="21"/>
        <v>0</v>
      </c>
      <c r="BE40" s="36">
        <f t="shared" si="21"/>
        <v>0</v>
      </c>
      <c r="BF40" s="36">
        <f t="shared" si="21"/>
        <v>0</v>
      </c>
      <c r="BG40" s="36">
        <f t="shared" si="21"/>
        <v>0</v>
      </c>
      <c r="BH40" s="4">
        <f t="shared" si="7"/>
        <v>17</v>
      </c>
    </row>
    <row r="41" spans="1:60" s="35" customFormat="1" ht="24.75" customHeight="1">
      <c r="A41" s="252"/>
      <c r="B41" s="254" t="s">
        <v>26</v>
      </c>
      <c r="C41" s="258" t="s">
        <v>49</v>
      </c>
      <c r="D41" s="33" t="s">
        <v>8</v>
      </c>
      <c r="E41" s="37">
        <f>E43+E49</f>
        <v>0</v>
      </c>
      <c r="F41" s="37">
        <f aca="true" t="shared" si="22" ref="F41:T41">F43+F49</f>
        <v>0</v>
      </c>
      <c r="G41" s="37">
        <f t="shared" si="22"/>
        <v>0</v>
      </c>
      <c r="H41" s="37">
        <f t="shared" si="22"/>
        <v>0</v>
      </c>
      <c r="I41" s="37">
        <f t="shared" si="22"/>
        <v>0</v>
      </c>
      <c r="J41" s="37">
        <f t="shared" si="22"/>
        <v>0</v>
      </c>
      <c r="K41" s="37">
        <f t="shared" si="22"/>
        <v>0</v>
      </c>
      <c r="L41" s="37">
        <f t="shared" si="22"/>
        <v>2</v>
      </c>
      <c r="M41" s="37">
        <f t="shared" si="22"/>
        <v>2</v>
      </c>
      <c r="N41" s="37">
        <f t="shared" si="22"/>
        <v>2</v>
      </c>
      <c r="O41" s="37">
        <f t="shared" si="22"/>
        <v>2</v>
      </c>
      <c r="P41" s="37">
        <f t="shared" si="22"/>
        <v>2</v>
      </c>
      <c r="Q41" s="37">
        <f t="shared" si="22"/>
        <v>2</v>
      </c>
      <c r="R41" s="37">
        <f t="shared" si="22"/>
        <v>2</v>
      </c>
      <c r="S41" s="37">
        <f t="shared" si="22"/>
        <v>2</v>
      </c>
      <c r="T41" s="37">
        <f t="shared" si="22"/>
        <v>2</v>
      </c>
      <c r="U41" s="37">
        <f>U43+U49</f>
        <v>2</v>
      </c>
      <c r="V41" s="37"/>
      <c r="W41" s="4">
        <v>0</v>
      </c>
      <c r="X41" s="68">
        <f>SUM(E41:W41)</f>
        <v>20</v>
      </c>
      <c r="Y41" s="37">
        <f>Y43+Y49+Y46+Y52</f>
        <v>20</v>
      </c>
      <c r="Z41" s="37">
        <f aca="true" t="shared" si="23" ref="Z41:AK41">Z43+Z49+Z46+Z52</f>
        <v>18</v>
      </c>
      <c r="AA41" s="37">
        <f t="shared" si="23"/>
        <v>14</v>
      </c>
      <c r="AB41" s="37">
        <f t="shared" si="23"/>
        <v>20</v>
      </c>
      <c r="AC41" s="37">
        <f t="shared" si="23"/>
        <v>20</v>
      </c>
      <c r="AD41" s="37">
        <f t="shared" si="23"/>
        <v>18</v>
      </c>
      <c r="AE41" s="37">
        <f t="shared" si="23"/>
        <v>22</v>
      </c>
      <c r="AF41" s="37">
        <f t="shared" si="23"/>
        <v>18</v>
      </c>
      <c r="AG41" s="37">
        <f t="shared" si="23"/>
        <v>18</v>
      </c>
      <c r="AH41" s="37">
        <f t="shared" si="23"/>
        <v>20</v>
      </c>
      <c r="AI41" s="37">
        <f t="shared" si="23"/>
        <v>18</v>
      </c>
      <c r="AJ41" s="37">
        <f t="shared" si="23"/>
        <v>14</v>
      </c>
      <c r="AK41" s="37">
        <f t="shared" si="23"/>
        <v>20</v>
      </c>
      <c r="AL41" s="37">
        <f>AL43+AL49+AL46+AL52+AL55</f>
        <v>18</v>
      </c>
      <c r="AM41" s="37">
        <f>AM43+AM49+AM46+AM52+AM55</f>
        <v>20</v>
      </c>
      <c r="AN41" s="37">
        <f aca="true" t="shared" si="24" ref="AN41:AU41">AN43+AN49+AN46+AN52</f>
        <v>18</v>
      </c>
      <c r="AO41" s="37">
        <f t="shared" si="24"/>
        <v>18</v>
      </c>
      <c r="AP41" s="37">
        <f t="shared" si="24"/>
        <v>20</v>
      </c>
      <c r="AQ41" s="37">
        <f t="shared" si="24"/>
        <v>18</v>
      </c>
      <c r="AR41" s="37">
        <f t="shared" si="24"/>
        <v>18</v>
      </c>
      <c r="AS41" s="37">
        <f t="shared" si="24"/>
        <v>26</v>
      </c>
      <c r="AT41" s="37">
        <f t="shared" si="24"/>
        <v>30</v>
      </c>
      <c r="AU41" s="37">
        <f t="shared" si="24"/>
        <v>22</v>
      </c>
      <c r="AV41" s="37">
        <f>AV43+AV49+AV46+AV52+AV45+AV51</f>
        <v>28</v>
      </c>
      <c r="AW41" s="37"/>
      <c r="AX41" s="75">
        <f t="shared" si="6"/>
        <v>476</v>
      </c>
      <c r="AY41" s="1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4">
        <f t="shared" si="7"/>
        <v>496</v>
      </c>
    </row>
    <row r="42" spans="1:60" s="35" customFormat="1" ht="22.5" customHeight="1">
      <c r="A42" s="252"/>
      <c r="B42" s="255"/>
      <c r="C42" s="259"/>
      <c r="D42" s="33" t="s">
        <v>9</v>
      </c>
      <c r="E42" s="37">
        <f>E44+E50</f>
        <v>0</v>
      </c>
      <c r="F42" s="37">
        <f aca="true" t="shared" si="25" ref="F42:T42">F44+F50</f>
        <v>0</v>
      </c>
      <c r="G42" s="37">
        <f t="shared" si="25"/>
        <v>0</v>
      </c>
      <c r="H42" s="37">
        <f t="shared" si="25"/>
        <v>0</v>
      </c>
      <c r="I42" s="37">
        <f t="shared" si="25"/>
        <v>0</v>
      </c>
      <c r="J42" s="37">
        <f t="shared" si="25"/>
        <v>0</v>
      </c>
      <c r="K42" s="37">
        <f t="shared" si="25"/>
        <v>0</v>
      </c>
      <c r="L42" s="37">
        <f t="shared" si="25"/>
        <v>0</v>
      </c>
      <c r="M42" s="37">
        <f t="shared" si="25"/>
        <v>0</v>
      </c>
      <c r="N42" s="37">
        <f t="shared" si="25"/>
        <v>0</v>
      </c>
      <c r="O42" s="37">
        <f t="shared" si="25"/>
        <v>0</v>
      </c>
      <c r="P42" s="37">
        <f t="shared" si="25"/>
        <v>0</v>
      </c>
      <c r="Q42" s="37">
        <f t="shared" si="25"/>
        <v>0</v>
      </c>
      <c r="R42" s="37">
        <f t="shared" si="25"/>
        <v>0</v>
      </c>
      <c r="S42" s="37">
        <f t="shared" si="25"/>
        <v>0</v>
      </c>
      <c r="T42" s="37">
        <f t="shared" si="25"/>
        <v>0</v>
      </c>
      <c r="U42" s="37">
        <f>U44+U50</f>
        <v>0</v>
      </c>
      <c r="V42" s="37"/>
      <c r="W42" s="4">
        <v>0</v>
      </c>
      <c r="X42" s="68">
        <f>SUM(E42:W42)</f>
        <v>0</v>
      </c>
      <c r="Y42" s="37">
        <f aca="true" t="shared" si="26" ref="Y42:AF42">Y44+Y50</f>
        <v>0</v>
      </c>
      <c r="Z42" s="37">
        <f t="shared" si="26"/>
        <v>2</v>
      </c>
      <c r="AA42" s="37">
        <f t="shared" si="26"/>
        <v>0</v>
      </c>
      <c r="AB42" s="37">
        <f t="shared" si="26"/>
        <v>2</v>
      </c>
      <c r="AC42" s="37">
        <f t="shared" si="26"/>
        <v>0</v>
      </c>
      <c r="AD42" s="37">
        <f t="shared" si="26"/>
        <v>0</v>
      </c>
      <c r="AE42" s="37">
        <f t="shared" si="26"/>
        <v>0</v>
      </c>
      <c r="AF42" s="37">
        <f t="shared" si="26"/>
        <v>0</v>
      </c>
      <c r="AG42" s="37">
        <f>AG44+AG50</f>
        <v>0</v>
      </c>
      <c r="AH42" s="37">
        <f>AH44+AH50</f>
        <v>0</v>
      </c>
      <c r="AI42" s="37">
        <f>AI44+AI50</f>
        <v>0</v>
      </c>
      <c r="AJ42" s="37">
        <f>AJ44+AJ50</f>
        <v>2</v>
      </c>
      <c r="AK42" s="37">
        <f aca="true" t="shared" si="27" ref="AK42:AU42">AK44+AK50</f>
        <v>0</v>
      </c>
      <c r="AL42" s="37">
        <f>AL44+AL50</f>
        <v>2</v>
      </c>
      <c r="AM42" s="37">
        <f>AM44+AM50</f>
        <v>0</v>
      </c>
      <c r="AN42" s="37">
        <f t="shared" si="27"/>
        <v>2</v>
      </c>
      <c r="AO42" s="37">
        <f t="shared" si="27"/>
        <v>2</v>
      </c>
      <c r="AP42" s="37">
        <f t="shared" si="27"/>
        <v>0</v>
      </c>
      <c r="AQ42" s="37">
        <f t="shared" si="27"/>
        <v>0</v>
      </c>
      <c r="AR42" s="37">
        <f t="shared" si="27"/>
        <v>2</v>
      </c>
      <c r="AS42" s="34">
        <f t="shared" si="27"/>
        <v>0</v>
      </c>
      <c r="AT42" s="37">
        <f t="shared" si="27"/>
        <v>0</v>
      </c>
      <c r="AU42" s="37">
        <f t="shared" si="27"/>
        <v>1</v>
      </c>
      <c r="AV42" s="40">
        <f>AV44+AV50+AV47+AV53</f>
        <v>2</v>
      </c>
      <c r="AW42" s="40"/>
      <c r="AX42" s="75">
        <f t="shared" si="6"/>
        <v>17</v>
      </c>
      <c r="AY42" s="1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4">
        <f t="shared" si="7"/>
        <v>17</v>
      </c>
    </row>
    <row r="43" spans="1:60" ht="15.75" customHeight="1">
      <c r="A43" s="252"/>
      <c r="B43" s="221" t="s">
        <v>27</v>
      </c>
      <c r="C43" s="233" t="s">
        <v>36</v>
      </c>
      <c r="D43" s="38" t="s">
        <v>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7">
        <v>2</v>
      </c>
      <c r="V43" s="7"/>
      <c r="W43" s="4">
        <v>0</v>
      </c>
      <c r="X43" s="67">
        <f aca="true" t="shared" si="28" ref="X43:X52">SUM(E43:W43)</f>
        <v>20</v>
      </c>
      <c r="Y43" s="10">
        <v>12</v>
      </c>
      <c r="Z43" s="10">
        <v>12</v>
      </c>
      <c r="AA43" s="10">
        <v>12</v>
      </c>
      <c r="AB43" s="10">
        <v>12</v>
      </c>
      <c r="AC43" s="10">
        <v>12</v>
      </c>
      <c r="AD43" s="10">
        <v>12</v>
      </c>
      <c r="AE43" s="10">
        <v>12</v>
      </c>
      <c r="AF43" s="10">
        <v>12</v>
      </c>
      <c r="AG43" s="10">
        <v>4</v>
      </c>
      <c r="AH43" s="10">
        <v>8</v>
      </c>
      <c r="AI43" s="10">
        <v>12</v>
      </c>
      <c r="AJ43" s="10">
        <v>6</v>
      </c>
      <c r="AK43" s="10">
        <v>12</v>
      </c>
      <c r="AL43" s="10">
        <v>12</v>
      </c>
      <c r="AM43" s="8">
        <v>12</v>
      </c>
      <c r="AN43" s="10">
        <v>12</v>
      </c>
      <c r="AO43" s="10">
        <v>12</v>
      </c>
      <c r="AP43" s="10">
        <v>12</v>
      </c>
      <c r="AQ43" s="10">
        <v>12</v>
      </c>
      <c r="AR43" s="10">
        <v>12</v>
      </c>
      <c r="AS43" s="2">
        <v>12</v>
      </c>
      <c r="AT43" s="8">
        <v>6</v>
      </c>
      <c r="AU43" s="8">
        <v>8</v>
      </c>
      <c r="AV43" s="59"/>
      <c r="AW43" s="79"/>
      <c r="AX43" s="75">
        <f t="shared" si="6"/>
        <v>248</v>
      </c>
      <c r="AY43" s="1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4">
        <f t="shared" si="7"/>
        <v>268</v>
      </c>
    </row>
    <row r="44" spans="1:60" ht="15.75">
      <c r="A44" s="252"/>
      <c r="B44" s="222"/>
      <c r="C44" s="241"/>
      <c r="D44" s="38" t="s">
        <v>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30"/>
      <c r="V44" s="30"/>
      <c r="W44" s="4">
        <v>0</v>
      </c>
      <c r="X44" s="67">
        <f t="shared" si="28"/>
        <v>0</v>
      </c>
      <c r="Y44" s="8"/>
      <c r="Z44" s="8">
        <v>2</v>
      </c>
      <c r="AA44" s="8"/>
      <c r="AB44" s="8">
        <v>2</v>
      </c>
      <c r="AC44" s="8"/>
      <c r="AD44" s="8"/>
      <c r="AE44" s="8"/>
      <c r="AF44" s="8"/>
      <c r="AG44" s="8"/>
      <c r="AH44" s="8"/>
      <c r="AI44" s="8"/>
      <c r="AJ44" s="8">
        <v>2</v>
      </c>
      <c r="AK44" s="8"/>
      <c r="AL44" s="8">
        <v>2</v>
      </c>
      <c r="AM44" s="8"/>
      <c r="AN44" s="8">
        <v>2</v>
      </c>
      <c r="AO44" s="8"/>
      <c r="AP44" s="8"/>
      <c r="AQ44" s="8"/>
      <c r="AR44" s="8">
        <v>2</v>
      </c>
      <c r="AS44" s="2"/>
      <c r="AT44" s="8"/>
      <c r="AU44" s="8"/>
      <c r="AV44" s="61"/>
      <c r="AW44" s="80"/>
      <c r="AX44" s="75">
        <f t="shared" si="6"/>
        <v>12</v>
      </c>
      <c r="AY44" s="1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4">
        <f t="shared" si="7"/>
        <v>12</v>
      </c>
    </row>
    <row r="45" spans="1:60" ht="23.25">
      <c r="A45" s="252"/>
      <c r="B45" s="223"/>
      <c r="C45" s="234"/>
      <c r="D45" s="58" t="s">
        <v>57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0"/>
      <c r="V45" s="30"/>
      <c r="W45" s="4">
        <v>0</v>
      </c>
      <c r="X45" s="67">
        <f>SUM(E45:W45)</f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2"/>
      <c r="AT45" s="8"/>
      <c r="AU45" s="8"/>
      <c r="AV45" s="60">
        <v>6</v>
      </c>
      <c r="AW45" s="248" t="s">
        <v>114</v>
      </c>
      <c r="AX45" s="75">
        <f t="shared" si="6"/>
        <v>6</v>
      </c>
      <c r="AY45" s="1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4">
        <f t="shared" si="7"/>
        <v>6</v>
      </c>
    </row>
    <row r="46" spans="1:60" ht="15.75" customHeight="1">
      <c r="A46" s="252"/>
      <c r="B46" s="221" t="s">
        <v>50</v>
      </c>
      <c r="C46" s="233" t="s">
        <v>51</v>
      </c>
      <c r="D46" s="38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0"/>
      <c r="V46" s="30"/>
      <c r="W46" s="4">
        <v>0</v>
      </c>
      <c r="X46" s="67">
        <f t="shared" si="28"/>
        <v>0</v>
      </c>
      <c r="Y46" s="8">
        <v>2</v>
      </c>
      <c r="Z46" s="8">
        <v>2</v>
      </c>
      <c r="AA46" s="8"/>
      <c r="AB46" s="8">
        <v>2</v>
      </c>
      <c r="AC46" s="8">
        <v>2</v>
      </c>
      <c r="AD46" s="8">
        <v>2</v>
      </c>
      <c r="AE46" s="8">
        <v>2</v>
      </c>
      <c r="AF46" s="8">
        <v>2</v>
      </c>
      <c r="AG46" s="8">
        <v>4</v>
      </c>
      <c r="AH46" s="8">
        <v>2</v>
      </c>
      <c r="AI46" s="8">
        <v>2</v>
      </c>
      <c r="AJ46" s="8">
        <v>2</v>
      </c>
      <c r="AK46" s="8">
        <v>4</v>
      </c>
      <c r="AL46" s="8">
        <v>2</v>
      </c>
      <c r="AM46" s="8">
        <v>2</v>
      </c>
      <c r="AN46" s="8">
        <v>2</v>
      </c>
      <c r="AO46" s="8">
        <v>4</v>
      </c>
      <c r="AP46" s="8">
        <v>2</v>
      </c>
      <c r="AQ46" s="8">
        <v>2</v>
      </c>
      <c r="AR46" s="8">
        <v>2</v>
      </c>
      <c r="AS46" s="2">
        <v>4</v>
      </c>
      <c r="AT46" s="8">
        <v>2</v>
      </c>
      <c r="AU46" s="8"/>
      <c r="AV46" s="50"/>
      <c r="AW46" s="249"/>
      <c r="AX46" s="75">
        <f t="shared" si="6"/>
        <v>50</v>
      </c>
      <c r="AY46" s="1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4">
        <f t="shared" si="7"/>
        <v>50</v>
      </c>
    </row>
    <row r="47" spans="1:60" ht="15.75">
      <c r="A47" s="252"/>
      <c r="B47" s="222"/>
      <c r="C47" s="241"/>
      <c r="D47" s="38" t="s">
        <v>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0"/>
      <c r="V47" s="30"/>
      <c r="W47" s="4">
        <v>0</v>
      </c>
      <c r="X47" s="67">
        <f t="shared" si="28"/>
        <v>0</v>
      </c>
      <c r="Y47" s="8"/>
      <c r="Z47" s="8"/>
      <c r="AA47" s="8">
        <v>2</v>
      </c>
      <c r="AB47" s="8"/>
      <c r="AC47" s="8">
        <v>2</v>
      </c>
      <c r="AD47" s="8"/>
      <c r="AE47" s="8"/>
      <c r="AF47" s="8">
        <v>2</v>
      </c>
      <c r="AG47" s="8"/>
      <c r="AH47" s="8"/>
      <c r="AI47" s="8">
        <v>2</v>
      </c>
      <c r="AJ47" s="8"/>
      <c r="AK47" s="8">
        <v>2</v>
      </c>
      <c r="AL47" s="8"/>
      <c r="AM47" s="8"/>
      <c r="AN47" s="8"/>
      <c r="AO47" s="8">
        <v>2</v>
      </c>
      <c r="AP47" s="8"/>
      <c r="AQ47" s="8"/>
      <c r="AR47" s="8"/>
      <c r="AS47" s="2"/>
      <c r="AT47" s="8"/>
      <c r="AU47" s="8"/>
      <c r="AV47" s="81"/>
      <c r="AW47" s="249"/>
      <c r="AX47" s="75">
        <f t="shared" si="6"/>
        <v>12</v>
      </c>
      <c r="AY47" s="1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4">
        <f t="shared" si="7"/>
        <v>12</v>
      </c>
    </row>
    <row r="48" spans="1:60" ht="23.25">
      <c r="A48" s="252"/>
      <c r="B48" s="223"/>
      <c r="C48" s="234"/>
      <c r="D48" s="58" t="s">
        <v>57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30"/>
      <c r="V48" s="30"/>
      <c r="W48" s="4">
        <v>0</v>
      </c>
      <c r="X48" s="67">
        <f>SUM(E48:W48)</f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2"/>
      <c r="AT48" s="8"/>
      <c r="AU48" s="8"/>
      <c r="AV48" s="81"/>
      <c r="AW48" s="250"/>
      <c r="AX48" s="75">
        <f t="shared" si="6"/>
        <v>0</v>
      </c>
      <c r="AY48" s="1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4">
        <f t="shared" si="7"/>
        <v>0</v>
      </c>
    </row>
    <row r="49" spans="1:60" ht="21.75" customHeight="1">
      <c r="A49" s="252"/>
      <c r="B49" s="221" t="s">
        <v>52</v>
      </c>
      <c r="C49" s="224" t="s">
        <v>53</v>
      </c>
      <c r="D49" s="38" t="s">
        <v>12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">
        <v>0</v>
      </c>
      <c r="X49" s="67">
        <f t="shared" si="28"/>
        <v>0</v>
      </c>
      <c r="Y49" s="10">
        <v>4</v>
      </c>
      <c r="Z49" s="10">
        <v>4</v>
      </c>
      <c r="AA49" s="10">
        <v>2</v>
      </c>
      <c r="AB49" s="10">
        <v>4</v>
      </c>
      <c r="AC49" s="10">
        <v>2</v>
      </c>
      <c r="AD49" s="10">
        <v>2</v>
      </c>
      <c r="AE49" s="10">
        <v>6</v>
      </c>
      <c r="AF49" s="10">
        <v>2</v>
      </c>
      <c r="AG49" s="10">
        <v>6</v>
      </c>
      <c r="AH49" s="10">
        <v>6</v>
      </c>
      <c r="AI49" s="10">
        <v>2</v>
      </c>
      <c r="AJ49" s="10">
        <v>4</v>
      </c>
      <c r="AK49" s="10">
        <v>2</v>
      </c>
      <c r="AL49" s="10"/>
      <c r="AM49" s="10">
        <v>2</v>
      </c>
      <c r="AN49" s="10"/>
      <c r="AO49" s="10"/>
      <c r="AP49" s="10">
        <v>4</v>
      </c>
      <c r="AQ49" s="10">
        <v>2</v>
      </c>
      <c r="AR49" s="10">
        <v>2</v>
      </c>
      <c r="AS49" s="2">
        <v>2</v>
      </c>
      <c r="AT49" s="10">
        <v>10</v>
      </c>
      <c r="AU49" s="10">
        <v>2</v>
      </c>
      <c r="AV49" s="61">
        <v>12</v>
      </c>
      <c r="AW49" s="80"/>
      <c r="AX49" s="75">
        <f t="shared" si="6"/>
        <v>82</v>
      </c>
      <c r="AY49" s="1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4">
        <f t="shared" si="7"/>
        <v>82</v>
      </c>
    </row>
    <row r="50" spans="1:60" ht="21.75" customHeight="1">
      <c r="A50" s="252"/>
      <c r="B50" s="222"/>
      <c r="C50" s="225"/>
      <c r="D50" s="38" t="s">
        <v>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0"/>
      <c r="V50" s="10"/>
      <c r="W50" s="4">
        <v>0</v>
      </c>
      <c r="X50" s="67">
        <f t="shared" si="28"/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2</v>
      </c>
      <c r="AP50" s="8"/>
      <c r="AQ50" s="8"/>
      <c r="AR50" s="8"/>
      <c r="AS50" s="2"/>
      <c r="AT50" s="8"/>
      <c r="AU50" s="8">
        <v>1</v>
      </c>
      <c r="AV50" s="81"/>
      <c r="AW50" s="82"/>
      <c r="AX50" s="75">
        <f t="shared" si="6"/>
        <v>3</v>
      </c>
      <c r="AY50" s="1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4">
        <f t="shared" si="7"/>
        <v>3</v>
      </c>
    </row>
    <row r="51" spans="1:60" ht="21.75" customHeight="1">
      <c r="A51" s="252"/>
      <c r="B51" s="223"/>
      <c r="C51" s="226"/>
      <c r="D51" s="58" t="s">
        <v>57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0"/>
      <c r="V51" s="10"/>
      <c r="W51" s="4">
        <v>0</v>
      </c>
      <c r="X51" s="67">
        <f>SUM(E51:W51)</f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2"/>
      <c r="AT51" s="8"/>
      <c r="AU51" s="8"/>
      <c r="AV51" s="61"/>
      <c r="AW51" s="80"/>
      <c r="AX51" s="75">
        <f t="shared" si="6"/>
        <v>0</v>
      </c>
      <c r="AY51" s="1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4">
        <f t="shared" si="7"/>
        <v>0</v>
      </c>
    </row>
    <row r="52" spans="1:60" ht="19.5" customHeight="1">
      <c r="A52" s="252"/>
      <c r="B52" s="221" t="s">
        <v>54</v>
      </c>
      <c r="C52" s="224" t="s">
        <v>49</v>
      </c>
      <c r="D52" s="38" t="s">
        <v>12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0"/>
      <c r="V52" s="10"/>
      <c r="W52" s="4">
        <v>0</v>
      </c>
      <c r="X52" s="67">
        <f t="shared" si="28"/>
        <v>0</v>
      </c>
      <c r="Y52" s="8">
        <v>2</v>
      </c>
      <c r="Z52" s="8"/>
      <c r="AA52" s="8"/>
      <c r="AB52" s="8">
        <v>2</v>
      </c>
      <c r="AC52" s="8">
        <v>4</v>
      </c>
      <c r="AD52" s="8">
        <v>2</v>
      </c>
      <c r="AE52" s="8">
        <v>2</v>
      </c>
      <c r="AF52" s="8">
        <v>2</v>
      </c>
      <c r="AG52" s="8">
        <v>4</v>
      </c>
      <c r="AH52" s="8">
        <v>4</v>
      </c>
      <c r="AI52" s="8">
        <v>2</v>
      </c>
      <c r="AJ52" s="8">
        <v>2</v>
      </c>
      <c r="AK52" s="8">
        <v>2</v>
      </c>
      <c r="AL52" s="8">
        <v>4</v>
      </c>
      <c r="AM52" s="8">
        <v>4</v>
      </c>
      <c r="AN52" s="8">
        <v>4</v>
      </c>
      <c r="AO52" s="8">
        <v>2</v>
      </c>
      <c r="AP52" s="8">
        <v>2</v>
      </c>
      <c r="AQ52" s="8">
        <v>2</v>
      </c>
      <c r="AR52" s="8">
        <v>2</v>
      </c>
      <c r="AS52" s="8">
        <v>8</v>
      </c>
      <c r="AT52" s="8">
        <v>12</v>
      </c>
      <c r="AU52" s="8">
        <v>12</v>
      </c>
      <c r="AV52" s="61">
        <v>10</v>
      </c>
      <c r="AW52" s="80"/>
      <c r="AX52" s="75">
        <f t="shared" si="6"/>
        <v>90</v>
      </c>
      <c r="AY52" s="1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4">
        <f t="shared" si="7"/>
        <v>90</v>
      </c>
    </row>
    <row r="53" spans="1:60" ht="19.5" customHeight="1">
      <c r="A53" s="252"/>
      <c r="B53" s="222"/>
      <c r="C53" s="225"/>
      <c r="D53" s="38" t="s">
        <v>9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0"/>
      <c r="V53" s="10"/>
      <c r="W53" s="4">
        <v>0</v>
      </c>
      <c r="X53" s="67">
        <f>SUM(E53:W53)</f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1</v>
      </c>
      <c r="AV53" s="81">
        <v>2</v>
      </c>
      <c r="AW53" s="82"/>
      <c r="AX53" s="75">
        <f t="shared" si="6"/>
        <v>3</v>
      </c>
      <c r="AY53" s="1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4">
        <f t="shared" si="7"/>
        <v>3</v>
      </c>
    </row>
    <row r="54" spans="1:60" ht="19.5" customHeight="1">
      <c r="A54" s="252"/>
      <c r="B54" s="223"/>
      <c r="C54" s="226"/>
      <c r="D54" s="58" t="s">
        <v>57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0"/>
      <c r="V54" s="10"/>
      <c r="W54" s="4">
        <v>0</v>
      </c>
      <c r="X54" s="67">
        <f>SUM(E54:W54)</f>
        <v>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1"/>
      <c r="AW54" s="82"/>
      <c r="AX54" s="75">
        <f t="shared" si="6"/>
        <v>0</v>
      </c>
      <c r="AY54" s="1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4">
        <f t="shared" si="7"/>
        <v>0</v>
      </c>
    </row>
    <row r="55" spans="1:60" ht="34.5" customHeight="1">
      <c r="A55" s="252"/>
      <c r="B55" s="48" t="s">
        <v>55</v>
      </c>
      <c r="C55" s="53" t="s">
        <v>56</v>
      </c>
      <c r="D55" s="38" t="s">
        <v>12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0"/>
      <c r="V55" s="10"/>
      <c r="W55" s="4">
        <v>0</v>
      </c>
      <c r="X55" s="67">
        <f>SUM(E55:W55)</f>
        <v>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9"/>
      <c r="AW55" s="77"/>
      <c r="AX55" s="75">
        <f t="shared" si="6"/>
        <v>0</v>
      </c>
      <c r="AY55" s="1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4">
        <f t="shared" si="7"/>
        <v>0</v>
      </c>
    </row>
    <row r="56" spans="1:60" ht="15.75">
      <c r="A56" s="252"/>
      <c r="B56" s="218" t="s">
        <v>28</v>
      </c>
      <c r="C56" s="218"/>
      <c r="D56" s="218"/>
      <c r="E56" s="27">
        <f>SUM(E8+E55+E52+E49+E46+E43+E37+E35+E32+E30+E28+E24+E22+E20+E16+E14+E12+E10)</f>
        <v>34</v>
      </c>
      <c r="F56" s="27">
        <f aca="true" t="shared" si="29" ref="F56:U56">SUM(F8+F55+F52+F49+F46+F43+F37+F35+F32+F30+F28+F24+F22+F20+F16+F14+F12+F10)</f>
        <v>32</v>
      </c>
      <c r="G56" s="27">
        <f t="shared" si="29"/>
        <v>32</v>
      </c>
      <c r="H56" s="27">
        <f>SUM(H8+H55+H52+H49+H46+H43+H37+H35+H32+H30+H28+H24+H22+H20+H16+H14+H12+H10)</f>
        <v>32</v>
      </c>
      <c r="I56" s="27">
        <f t="shared" si="29"/>
        <v>36</v>
      </c>
      <c r="J56" s="27">
        <f t="shared" si="29"/>
        <v>34</v>
      </c>
      <c r="K56" s="27">
        <f t="shared" si="29"/>
        <v>32</v>
      </c>
      <c r="L56" s="27">
        <f t="shared" si="29"/>
        <v>34</v>
      </c>
      <c r="M56" s="27">
        <f t="shared" si="29"/>
        <v>36</v>
      </c>
      <c r="N56" s="27">
        <f t="shared" si="29"/>
        <v>32</v>
      </c>
      <c r="O56" s="27">
        <f t="shared" si="29"/>
        <v>32</v>
      </c>
      <c r="P56" s="27">
        <f t="shared" si="29"/>
        <v>32</v>
      </c>
      <c r="Q56" s="27">
        <f t="shared" si="29"/>
        <v>30</v>
      </c>
      <c r="R56" s="27">
        <f t="shared" si="29"/>
        <v>30</v>
      </c>
      <c r="S56" s="27">
        <f t="shared" si="29"/>
        <v>32</v>
      </c>
      <c r="T56" s="27">
        <f t="shared" si="29"/>
        <v>34</v>
      </c>
      <c r="U56" s="27">
        <f t="shared" si="29"/>
        <v>34</v>
      </c>
      <c r="V56" s="27"/>
      <c r="W56" s="27">
        <f>SUM(W8+W55+W52+W49+W46+W43+W37+W35+W32+W30+W28+W24+W22+W20+W16+W14+W12+W10)</f>
        <v>0</v>
      </c>
      <c r="X56" s="70">
        <f>SUM(X8+X55+X52+X49+X46+X43+X37+X35+X32+X30+X28+X24+X22+X20+X16+X14+X12+X10)</f>
        <v>558</v>
      </c>
      <c r="Y56" s="27">
        <f>SUM(Y8+Y55+Y52+Y49+Y46+Y43+Y37+Y35+Y32+Y30+Y28+Y24+Y22+Y20+Y16+Y14+Y12+Y10)</f>
        <v>36</v>
      </c>
      <c r="Z56" s="27">
        <f aca="true" t="shared" si="30" ref="Z56:AT56">SUM(Z8+Z55+Z52+Z49+Z46+Z43+Z37+Z35+Z32+Z30+Z28+Z24+Z22+Z20+Z16+Z14+Z12+Z10)</f>
        <v>34</v>
      </c>
      <c r="AA56" s="27">
        <f t="shared" si="30"/>
        <v>32</v>
      </c>
      <c r="AB56" s="27">
        <f t="shared" si="30"/>
        <v>34</v>
      </c>
      <c r="AC56" s="27">
        <f t="shared" si="30"/>
        <v>34</v>
      </c>
      <c r="AD56" s="27">
        <f t="shared" si="30"/>
        <v>34</v>
      </c>
      <c r="AE56" s="27">
        <f t="shared" si="30"/>
        <v>36</v>
      </c>
      <c r="AF56" s="27">
        <f t="shared" si="30"/>
        <v>34</v>
      </c>
      <c r="AG56" s="27">
        <f t="shared" si="30"/>
        <v>34</v>
      </c>
      <c r="AH56" s="27">
        <f t="shared" si="30"/>
        <v>36</v>
      </c>
      <c r="AI56" s="27">
        <f t="shared" si="30"/>
        <v>34</v>
      </c>
      <c r="AJ56" s="27">
        <f t="shared" si="30"/>
        <v>32</v>
      </c>
      <c r="AK56" s="27">
        <f t="shared" si="30"/>
        <v>34</v>
      </c>
      <c r="AL56" s="27">
        <f t="shared" si="30"/>
        <v>34</v>
      </c>
      <c r="AM56" s="27">
        <f t="shared" si="30"/>
        <v>34</v>
      </c>
      <c r="AN56" s="27">
        <f t="shared" si="30"/>
        <v>34</v>
      </c>
      <c r="AO56" s="27">
        <f t="shared" si="30"/>
        <v>32</v>
      </c>
      <c r="AP56" s="27">
        <f t="shared" si="30"/>
        <v>36</v>
      </c>
      <c r="AQ56" s="27">
        <f t="shared" si="30"/>
        <v>34</v>
      </c>
      <c r="AR56" s="27">
        <f t="shared" si="30"/>
        <v>34</v>
      </c>
      <c r="AS56" s="27">
        <f t="shared" si="30"/>
        <v>36</v>
      </c>
      <c r="AT56" s="27">
        <f t="shared" si="30"/>
        <v>36</v>
      </c>
      <c r="AU56" s="27">
        <f>SUM(AU8+AU55+AU52+AU49+AU46+AU43+AU37+AU35+AU32+AU30+AU28+AU24+AU22+AU20+AU16+AU14+AU12+AU10+AU34)</f>
        <v>34</v>
      </c>
      <c r="AV56" s="27">
        <f>SUM(AV8+AV55+AV52+AV49+AV46+AV43+AV37+AV35+AV32+AV30+AV28+AV24+AV22+AV20+AV16+AV14+AV12++AV45)</f>
        <v>34</v>
      </c>
      <c r="AW56" s="27"/>
      <c r="AX56" s="75">
        <f t="shared" si="6"/>
        <v>822</v>
      </c>
      <c r="AY56" s="57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4">
        <f t="shared" si="7"/>
        <v>1380</v>
      </c>
    </row>
    <row r="57" spans="1:60" ht="15.75">
      <c r="A57" s="252"/>
      <c r="B57" s="219" t="s">
        <v>29</v>
      </c>
      <c r="C57" s="219"/>
      <c r="D57" s="219"/>
      <c r="E57" s="28">
        <f>SUM(E53+E50+E47+E44+E38+E36+E33+E31+E29+E25+E23+E21+E17+E15+E13+E11+E9)</f>
        <v>2</v>
      </c>
      <c r="F57" s="28">
        <f aca="true" t="shared" si="31" ref="F57:U57">SUM(F53+F50+F47+F44+F38+F36+F33+F31+F29+F25+F23+F21+F17+F15+F13+F11+F9)</f>
        <v>4</v>
      </c>
      <c r="G57" s="28">
        <f t="shared" si="31"/>
        <v>4</v>
      </c>
      <c r="H57" s="28">
        <f t="shared" si="31"/>
        <v>4</v>
      </c>
      <c r="I57" s="28">
        <f t="shared" si="31"/>
        <v>0</v>
      </c>
      <c r="J57" s="28">
        <f t="shared" si="31"/>
        <v>2</v>
      </c>
      <c r="K57" s="28">
        <f t="shared" si="31"/>
        <v>4</v>
      </c>
      <c r="L57" s="28">
        <f t="shared" si="31"/>
        <v>2</v>
      </c>
      <c r="M57" s="28">
        <f t="shared" si="31"/>
        <v>0</v>
      </c>
      <c r="N57" s="28">
        <f t="shared" si="31"/>
        <v>4</v>
      </c>
      <c r="O57" s="28">
        <f t="shared" si="31"/>
        <v>4</v>
      </c>
      <c r="P57" s="28">
        <f t="shared" si="31"/>
        <v>4</v>
      </c>
      <c r="Q57" s="28">
        <f t="shared" si="31"/>
        <v>6</v>
      </c>
      <c r="R57" s="28">
        <f t="shared" si="31"/>
        <v>6</v>
      </c>
      <c r="S57" s="28">
        <f t="shared" si="31"/>
        <v>4</v>
      </c>
      <c r="T57" s="28">
        <f t="shared" si="31"/>
        <v>2</v>
      </c>
      <c r="U57" s="28">
        <f t="shared" si="31"/>
        <v>2</v>
      </c>
      <c r="V57" s="12"/>
      <c r="W57" s="13">
        <f>W11+W13+W15+W21+W23+W29+W31+W33+W36+W44</f>
        <v>0</v>
      </c>
      <c r="X57" s="26">
        <f>X11+X13+X15+X21+X23+X29+X31+X33+X36+X44</f>
        <v>54</v>
      </c>
      <c r="Y57" s="14">
        <f>Y11+Y13+Y15+Y21+Y23+Y29+Y31+Y33+Y36+Y44+Y47+Y50+Y53</f>
        <v>0</v>
      </c>
      <c r="Z57" s="14">
        <f aca="true" t="shared" si="32" ref="Z57:AV57">Z11+Z13+Z15+Z21+Z23+Z29+Z31+Z33+Z36+Z44+Z47+Z50+Z53</f>
        <v>2</v>
      </c>
      <c r="AA57" s="14">
        <f t="shared" si="32"/>
        <v>4</v>
      </c>
      <c r="AB57" s="14">
        <f t="shared" si="32"/>
        <v>2</v>
      </c>
      <c r="AC57" s="14">
        <f t="shared" si="32"/>
        <v>2</v>
      </c>
      <c r="AD57" s="14">
        <f t="shared" si="32"/>
        <v>2</v>
      </c>
      <c r="AE57" s="14">
        <f t="shared" si="32"/>
        <v>0</v>
      </c>
      <c r="AF57" s="14">
        <f t="shared" si="32"/>
        <v>2</v>
      </c>
      <c r="AG57" s="14">
        <f t="shared" si="32"/>
        <v>2</v>
      </c>
      <c r="AH57" s="14">
        <f t="shared" si="32"/>
        <v>0</v>
      </c>
      <c r="AI57" s="14">
        <f t="shared" si="32"/>
        <v>2</v>
      </c>
      <c r="AJ57" s="14">
        <f t="shared" si="32"/>
        <v>4</v>
      </c>
      <c r="AK57" s="14">
        <f t="shared" si="32"/>
        <v>2</v>
      </c>
      <c r="AL57" s="14">
        <f t="shared" si="32"/>
        <v>2</v>
      </c>
      <c r="AM57" s="14">
        <f t="shared" si="32"/>
        <v>2</v>
      </c>
      <c r="AN57" s="14">
        <f t="shared" si="32"/>
        <v>2</v>
      </c>
      <c r="AO57" s="14">
        <f t="shared" si="32"/>
        <v>4</v>
      </c>
      <c r="AP57" s="14">
        <f t="shared" si="32"/>
        <v>0</v>
      </c>
      <c r="AQ57" s="14">
        <f t="shared" si="32"/>
        <v>2</v>
      </c>
      <c r="AR57" s="14">
        <f t="shared" si="32"/>
        <v>2</v>
      </c>
      <c r="AS57" s="14">
        <f t="shared" si="32"/>
        <v>0</v>
      </c>
      <c r="AT57" s="14">
        <f t="shared" si="32"/>
        <v>0</v>
      </c>
      <c r="AU57" s="14">
        <f t="shared" si="32"/>
        <v>2</v>
      </c>
      <c r="AV57" s="14">
        <f t="shared" si="32"/>
        <v>2</v>
      </c>
      <c r="AW57" s="14"/>
      <c r="AX57" s="75">
        <f t="shared" si="6"/>
        <v>42</v>
      </c>
      <c r="AY57" s="14">
        <f>AY11+AY13+AY15+AY21+AY23+AY29+AY31+AY33+AY36+AY44</f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4">
        <f t="shared" si="7"/>
        <v>96</v>
      </c>
    </row>
    <row r="58" spans="1:60" ht="15.75">
      <c r="A58" s="253"/>
      <c r="B58" s="220" t="s">
        <v>30</v>
      </c>
      <c r="C58" s="220"/>
      <c r="D58" s="220"/>
      <c r="E58" s="27">
        <f aca="true" t="shared" si="33" ref="E58:U58">SUM(E56:E57)</f>
        <v>36</v>
      </c>
      <c r="F58" s="27">
        <f t="shared" si="33"/>
        <v>36</v>
      </c>
      <c r="G58" s="27">
        <f t="shared" si="33"/>
        <v>36</v>
      </c>
      <c r="H58" s="27">
        <f t="shared" si="33"/>
        <v>36</v>
      </c>
      <c r="I58" s="27">
        <f t="shared" si="33"/>
        <v>36</v>
      </c>
      <c r="J58" s="27">
        <f t="shared" si="33"/>
        <v>36</v>
      </c>
      <c r="K58" s="27">
        <f t="shared" si="33"/>
        <v>36</v>
      </c>
      <c r="L58" s="27">
        <f t="shared" si="33"/>
        <v>36</v>
      </c>
      <c r="M58" s="27">
        <f t="shared" si="33"/>
        <v>36</v>
      </c>
      <c r="N58" s="27">
        <f t="shared" si="33"/>
        <v>36</v>
      </c>
      <c r="O58" s="27">
        <f t="shared" si="33"/>
        <v>36</v>
      </c>
      <c r="P58" s="27">
        <f t="shared" si="33"/>
        <v>36</v>
      </c>
      <c r="Q58" s="27">
        <f t="shared" si="33"/>
        <v>36</v>
      </c>
      <c r="R58" s="27">
        <f t="shared" si="33"/>
        <v>36</v>
      </c>
      <c r="S58" s="27">
        <f t="shared" si="33"/>
        <v>36</v>
      </c>
      <c r="T58" s="27">
        <f t="shared" si="33"/>
        <v>36</v>
      </c>
      <c r="U58" s="27">
        <f t="shared" si="33"/>
        <v>36</v>
      </c>
      <c r="V58" s="27"/>
      <c r="W58" s="13">
        <f>W56+W57</f>
        <v>0</v>
      </c>
      <c r="X58" s="70">
        <f>X56+X57</f>
        <v>612</v>
      </c>
      <c r="Y58" s="13">
        <f aca="true" t="shared" si="34" ref="Y58:AV58">Y56+Y57</f>
        <v>36</v>
      </c>
      <c r="Z58" s="13">
        <f t="shared" si="34"/>
        <v>36</v>
      </c>
      <c r="AA58" s="13">
        <f t="shared" si="34"/>
        <v>36</v>
      </c>
      <c r="AB58" s="13">
        <f t="shared" si="34"/>
        <v>36</v>
      </c>
      <c r="AC58" s="13">
        <f t="shared" si="34"/>
        <v>36</v>
      </c>
      <c r="AD58" s="13">
        <f t="shared" si="34"/>
        <v>36</v>
      </c>
      <c r="AE58" s="13">
        <f t="shared" si="34"/>
        <v>36</v>
      </c>
      <c r="AF58" s="13">
        <f t="shared" si="34"/>
        <v>36</v>
      </c>
      <c r="AG58" s="13">
        <f t="shared" si="34"/>
        <v>36</v>
      </c>
      <c r="AH58" s="13">
        <f t="shared" si="34"/>
        <v>36</v>
      </c>
      <c r="AI58" s="13">
        <f t="shared" si="34"/>
        <v>36</v>
      </c>
      <c r="AJ58" s="13">
        <f t="shared" si="34"/>
        <v>36</v>
      </c>
      <c r="AK58" s="13">
        <f t="shared" si="34"/>
        <v>36</v>
      </c>
      <c r="AL58" s="13">
        <f t="shared" si="34"/>
        <v>36</v>
      </c>
      <c r="AM58" s="13">
        <f t="shared" si="34"/>
        <v>36</v>
      </c>
      <c r="AN58" s="13">
        <f t="shared" si="34"/>
        <v>36</v>
      </c>
      <c r="AO58" s="13">
        <f t="shared" si="34"/>
        <v>36</v>
      </c>
      <c r="AP58" s="13">
        <f t="shared" si="34"/>
        <v>36</v>
      </c>
      <c r="AQ58" s="13">
        <f t="shared" si="34"/>
        <v>36</v>
      </c>
      <c r="AR58" s="13">
        <f t="shared" si="34"/>
        <v>36</v>
      </c>
      <c r="AS58" s="13">
        <f t="shared" si="34"/>
        <v>36</v>
      </c>
      <c r="AT58" s="13">
        <f t="shared" si="34"/>
        <v>36</v>
      </c>
      <c r="AU58" s="13">
        <f t="shared" si="34"/>
        <v>36</v>
      </c>
      <c r="AV58" s="13">
        <f t="shared" si="34"/>
        <v>36</v>
      </c>
      <c r="AW58" s="13"/>
      <c r="AX58" s="75">
        <f t="shared" si="6"/>
        <v>864</v>
      </c>
      <c r="AY58" s="14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4">
        <f t="shared" si="7"/>
        <v>1476</v>
      </c>
    </row>
    <row r="59" spans="1:60" ht="15.75">
      <c r="A59" s="11"/>
      <c r="B59" s="17"/>
      <c r="C59" s="19" t="s">
        <v>110</v>
      </c>
      <c r="D59" s="21"/>
      <c r="E59" s="16"/>
      <c r="F59" s="16"/>
      <c r="G59" s="16"/>
      <c r="H59" s="16"/>
      <c r="I59" s="16"/>
      <c r="J59" s="16"/>
      <c r="K59" s="3"/>
      <c r="L59" s="3"/>
      <c r="M59" s="3"/>
      <c r="N59" s="3"/>
      <c r="O59" s="3"/>
      <c r="P59" s="3"/>
      <c r="Q59" s="3"/>
      <c r="R59" s="3"/>
      <c r="S59" s="3"/>
      <c r="T59" s="3"/>
      <c r="U59" s="46">
        <v>6</v>
      </c>
      <c r="V59" s="3"/>
      <c r="W59" s="15"/>
      <c r="X59" s="71">
        <f>SUM(X58)</f>
        <v>612</v>
      </c>
      <c r="Y59" s="3"/>
      <c r="Z59" s="3"/>
      <c r="AA59" s="6"/>
      <c r="AB59" s="3"/>
      <c r="AC59" s="3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87">
        <v>6</v>
      </c>
      <c r="AV59" s="87">
        <v>6</v>
      </c>
      <c r="AW59" s="9"/>
      <c r="AX59" s="9"/>
      <c r="AY59" s="46"/>
      <c r="AZ59" s="3"/>
      <c r="BA59" s="3"/>
      <c r="BB59" s="3"/>
      <c r="BC59" s="3"/>
      <c r="BD59" s="3"/>
      <c r="BE59" s="3"/>
      <c r="BF59" s="3"/>
      <c r="BG59" s="3"/>
      <c r="BH59" s="3"/>
    </row>
    <row r="60" spans="2:88" ht="15">
      <c r="B60" s="83"/>
      <c r="C60" s="84"/>
      <c r="D60" s="8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86"/>
      <c r="AB60" s="32"/>
      <c r="AC60" s="32"/>
      <c r="AD60" s="32"/>
      <c r="AE60" s="32"/>
      <c r="AF60" s="32"/>
      <c r="AG60" s="32"/>
      <c r="AH60" s="32"/>
      <c r="AK60" s="32"/>
      <c r="AL60" s="32"/>
      <c r="AM60" s="32"/>
      <c r="AN60" s="32"/>
      <c r="AO60" s="32"/>
      <c r="AP60" s="32"/>
      <c r="AQ60" s="32"/>
      <c r="AR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</row>
    <row r="61" spans="2:88" ht="15">
      <c r="B61" s="83"/>
      <c r="C61" s="84"/>
      <c r="D61" s="8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86"/>
      <c r="AB61" s="32"/>
      <c r="AC61" s="32"/>
      <c r="AD61" s="32"/>
      <c r="AE61" s="32"/>
      <c r="AF61" s="32"/>
      <c r="AG61" s="32"/>
      <c r="AH61" s="32"/>
      <c r="AK61" s="32"/>
      <c r="AL61" s="32"/>
      <c r="AM61" s="32"/>
      <c r="AN61" s="32"/>
      <c r="AO61" s="32"/>
      <c r="AP61" s="32"/>
      <c r="AQ61" s="32"/>
      <c r="AR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</row>
    <row r="62" spans="2:88" ht="15">
      <c r="B62" s="83"/>
      <c r="C62" s="84"/>
      <c r="D62" s="8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86"/>
      <c r="AB62" s="32"/>
      <c r="AC62" s="32"/>
      <c r="AD62" s="32"/>
      <c r="AE62" s="32"/>
      <c r="AF62" s="32"/>
      <c r="AG62" s="32"/>
      <c r="AH62" s="32"/>
      <c r="AK62" s="32"/>
      <c r="AL62" s="32"/>
      <c r="AM62" s="32"/>
      <c r="AN62" s="32"/>
      <c r="AO62" s="32"/>
      <c r="AP62" s="32"/>
      <c r="AQ62" s="32"/>
      <c r="AR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</row>
    <row r="63" spans="2:88" ht="15">
      <c r="B63" s="83"/>
      <c r="C63" s="84"/>
      <c r="D63" s="8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86"/>
      <c r="AB63" s="32"/>
      <c r="AC63" s="32"/>
      <c r="AD63" s="32"/>
      <c r="AE63" s="32"/>
      <c r="AF63" s="32"/>
      <c r="AG63" s="32"/>
      <c r="AH63" s="32"/>
      <c r="AK63" s="32"/>
      <c r="AL63" s="32"/>
      <c r="AM63" s="32"/>
      <c r="AN63" s="32"/>
      <c r="AO63" s="32"/>
      <c r="AP63" s="32"/>
      <c r="AQ63" s="32"/>
      <c r="AR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</row>
    <row r="64" spans="2:88" ht="15">
      <c r="B64" s="83"/>
      <c r="C64" s="84"/>
      <c r="D64" s="8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86"/>
      <c r="AB64" s="32"/>
      <c r="AC64" s="32"/>
      <c r="AD64" s="32"/>
      <c r="AE64" s="32"/>
      <c r="AF64" s="32"/>
      <c r="AG64" s="32"/>
      <c r="AH64" s="32"/>
      <c r="AK64" s="32"/>
      <c r="AL64" s="32"/>
      <c r="AM64" s="32"/>
      <c r="AN64" s="32"/>
      <c r="AO64" s="32"/>
      <c r="AP64" s="32"/>
      <c r="AQ64" s="32"/>
      <c r="AR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</row>
    <row r="65" spans="2:88" ht="15">
      <c r="B65" s="83"/>
      <c r="C65" s="84"/>
      <c r="D65" s="8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86"/>
      <c r="AB65" s="32"/>
      <c r="AC65" s="32"/>
      <c r="AD65" s="32"/>
      <c r="AE65" s="32"/>
      <c r="AF65" s="32"/>
      <c r="AG65" s="32"/>
      <c r="AH65" s="32"/>
      <c r="AK65" s="32"/>
      <c r="AL65" s="32"/>
      <c r="AM65" s="32"/>
      <c r="AN65" s="32"/>
      <c r="AO65" s="32"/>
      <c r="AP65" s="32"/>
      <c r="AQ65" s="32"/>
      <c r="AR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</row>
    <row r="66" spans="2:88" ht="15">
      <c r="B66" s="83"/>
      <c r="C66" s="84"/>
      <c r="D66" s="8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86"/>
      <c r="AB66" s="32"/>
      <c r="AC66" s="32"/>
      <c r="AD66" s="32"/>
      <c r="AE66" s="32"/>
      <c r="AF66" s="32"/>
      <c r="AG66" s="32"/>
      <c r="AH66" s="32"/>
      <c r="AK66" s="32"/>
      <c r="AL66" s="32"/>
      <c r="AM66" s="32"/>
      <c r="AN66" s="32"/>
      <c r="AO66" s="32"/>
      <c r="AP66" s="32"/>
      <c r="AQ66" s="32"/>
      <c r="AR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</row>
    <row r="67" spans="2:88" ht="15">
      <c r="B67" s="83"/>
      <c r="C67" s="84"/>
      <c r="D67" s="8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86"/>
      <c r="AB67" s="32"/>
      <c r="AC67" s="32"/>
      <c r="AD67" s="32"/>
      <c r="AE67" s="32"/>
      <c r="AF67" s="32"/>
      <c r="AG67" s="32"/>
      <c r="AH67" s="32"/>
      <c r="AK67" s="32"/>
      <c r="AL67" s="32"/>
      <c r="AM67" s="32"/>
      <c r="AN67" s="32"/>
      <c r="AO67" s="32"/>
      <c r="AP67" s="32"/>
      <c r="AQ67" s="32"/>
      <c r="AR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</row>
    <row r="68" spans="2:88" ht="15">
      <c r="B68" s="83"/>
      <c r="C68" s="84"/>
      <c r="D68" s="8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86"/>
      <c r="AB68" s="32"/>
      <c r="AC68" s="32"/>
      <c r="AD68" s="32"/>
      <c r="AE68" s="32"/>
      <c r="AF68" s="32"/>
      <c r="AG68" s="32"/>
      <c r="AH68" s="32"/>
      <c r="AK68" s="32"/>
      <c r="AL68" s="32"/>
      <c r="AM68" s="32"/>
      <c r="AN68" s="32"/>
      <c r="AO68" s="32"/>
      <c r="AP68" s="32"/>
      <c r="AQ68" s="32"/>
      <c r="AR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</row>
    <row r="69" spans="2:88" ht="15">
      <c r="B69" s="83"/>
      <c r="C69" s="84"/>
      <c r="D69" s="8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86"/>
      <c r="AB69" s="32"/>
      <c r="AC69" s="32"/>
      <c r="AD69" s="32"/>
      <c r="AE69" s="32"/>
      <c r="AF69" s="32"/>
      <c r="AG69" s="32"/>
      <c r="AH69" s="32"/>
      <c r="AK69" s="32"/>
      <c r="AL69" s="32"/>
      <c r="AM69" s="32"/>
      <c r="AN69" s="32"/>
      <c r="AO69" s="32"/>
      <c r="AP69" s="32"/>
      <c r="AQ69" s="32"/>
      <c r="AR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2:88" ht="15">
      <c r="B70" s="83"/>
      <c r="C70" s="84"/>
      <c r="D70" s="8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86"/>
      <c r="AB70" s="32"/>
      <c r="AC70" s="32"/>
      <c r="AD70" s="32"/>
      <c r="AE70" s="32"/>
      <c r="AF70" s="32"/>
      <c r="AG70" s="32"/>
      <c r="AH70" s="32"/>
      <c r="AK70" s="32"/>
      <c r="AL70" s="32"/>
      <c r="AM70" s="32"/>
      <c r="AN70" s="32"/>
      <c r="AO70" s="32"/>
      <c r="AP70" s="32"/>
      <c r="AQ70" s="32"/>
      <c r="AR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</row>
    <row r="71" spans="2:88" ht="15">
      <c r="B71" s="83"/>
      <c r="C71" s="84"/>
      <c r="D71" s="8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86"/>
      <c r="AB71" s="32"/>
      <c r="AC71" s="32"/>
      <c r="AD71" s="32"/>
      <c r="AE71" s="32"/>
      <c r="AF71" s="32"/>
      <c r="AG71" s="32"/>
      <c r="AH71" s="32"/>
      <c r="AK71" s="32"/>
      <c r="AL71" s="32"/>
      <c r="AM71" s="32"/>
      <c r="AN71" s="32"/>
      <c r="AO71" s="32"/>
      <c r="AP71" s="32"/>
      <c r="AQ71" s="32"/>
      <c r="AR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</row>
    <row r="72" spans="2:88" ht="15">
      <c r="B72" s="83"/>
      <c r="C72" s="84"/>
      <c r="D72" s="85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86"/>
      <c r="AB72" s="32"/>
      <c r="AC72" s="32"/>
      <c r="AD72" s="32"/>
      <c r="AE72" s="32"/>
      <c r="AF72" s="32"/>
      <c r="AG72" s="32"/>
      <c r="AH72" s="32"/>
      <c r="AK72" s="32"/>
      <c r="AL72" s="32"/>
      <c r="AM72" s="32"/>
      <c r="AN72" s="32"/>
      <c r="AO72" s="32"/>
      <c r="AP72" s="32"/>
      <c r="AQ72" s="32"/>
      <c r="AR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</row>
    <row r="73" spans="2:88" ht="15">
      <c r="B73" s="83"/>
      <c r="C73" s="84"/>
      <c r="D73" s="8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86"/>
      <c r="AB73" s="32"/>
      <c r="AC73" s="32"/>
      <c r="AD73" s="32"/>
      <c r="AE73" s="32"/>
      <c r="AF73" s="32"/>
      <c r="AG73" s="32"/>
      <c r="AH73" s="32"/>
      <c r="AK73" s="32"/>
      <c r="AL73" s="32"/>
      <c r="AM73" s="32"/>
      <c r="AN73" s="32"/>
      <c r="AO73" s="32"/>
      <c r="AP73" s="32"/>
      <c r="AQ73" s="32"/>
      <c r="AR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</row>
    <row r="74" spans="2:88" ht="15">
      <c r="B74" s="83"/>
      <c r="C74" s="84"/>
      <c r="D74" s="8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86"/>
      <c r="AB74" s="32"/>
      <c r="AC74" s="32"/>
      <c r="AD74" s="32"/>
      <c r="AE74" s="32"/>
      <c r="AF74" s="32"/>
      <c r="AG74" s="32"/>
      <c r="AH74" s="32"/>
      <c r="AK74" s="32"/>
      <c r="AL74" s="32"/>
      <c r="AM74" s="32"/>
      <c r="AN74" s="32"/>
      <c r="AO74" s="32"/>
      <c r="AP74" s="32"/>
      <c r="AQ74" s="32"/>
      <c r="AR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</row>
    <row r="75" spans="2:88" ht="15">
      <c r="B75" s="83"/>
      <c r="C75" s="84"/>
      <c r="D75" s="8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86"/>
      <c r="AB75" s="32"/>
      <c r="AC75" s="32"/>
      <c r="AD75" s="32"/>
      <c r="AE75" s="32"/>
      <c r="AF75" s="32"/>
      <c r="AG75" s="32"/>
      <c r="AH75" s="32"/>
      <c r="AK75" s="32"/>
      <c r="AL75" s="32"/>
      <c r="AM75" s="32"/>
      <c r="AN75" s="32"/>
      <c r="AO75" s="32"/>
      <c r="AP75" s="32"/>
      <c r="AQ75" s="32"/>
      <c r="AR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</row>
    <row r="76" spans="2:88" ht="15">
      <c r="B76" s="83"/>
      <c r="C76" s="84"/>
      <c r="D76" s="85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86"/>
      <c r="AB76" s="32"/>
      <c r="AC76" s="32"/>
      <c r="AD76" s="32"/>
      <c r="AE76" s="32"/>
      <c r="AF76" s="32"/>
      <c r="AG76" s="32"/>
      <c r="AH76" s="32"/>
      <c r="AK76" s="32"/>
      <c r="AL76" s="32"/>
      <c r="AM76" s="32"/>
      <c r="AN76" s="32"/>
      <c r="AO76" s="32"/>
      <c r="AP76" s="32"/>
      <c r="AQ76" s="32"/>
      <c r="AR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</row>
    <row r="77" spans="2:88" ht="15">
      <c r="B77" s="83"/>
      <c r="C77" s="84"/>
      <c r="D77" s="8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86"/>
      <c r="AB77" s="32"/>
      <c r="AC77" s="32"/>
      <c r="AD77" s="32"/>
      <c r="AE77" s="32"/>
      <c r="AF77" s="32"/>
      <c r="AG77" s="32"/>
      <c r="AH77" s="32"/>
      <c r="AK77" s="32"/>
      <c r="AL77" s="32"/>
      <c r="AM77" s="32"/>
      <c r="AN77" s="32"/>
      <c r="AO77" s="32"/>
      <c r="AP77" s="32"/>
      <c r="AQ77" s="32"/>
      <c r="AR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</row>
    <row r="78" spans="2:88" ht="15">
      <c r="B78" s="83"/>
      <c r="C78" s="84"/>
      <c r="D78" s="8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86"/>
      <c r="AB78" s="32"/>
      <c r="AC78" s="32"/>
      <c r="AD78" s="32"/>
      <c r="AE78" s="32"/>
      <c r="AF78" s="32"/>
      <c r="AG78" s="32"/>
      <c r="AH78" s="32"/>
      <c r="AK78" s="32"/>
      <c r="AL78" s="32"/>
      <c r="AM78" s="32"/>
      <c r="AN78" s="32"/>
      <c r="AO78" s="32"/>
      <c r="AP78" s="32"/>
      <c r="AQ78" s="32"/>
      <c r="AR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</row>
    <row r="79" spans="2:88" ht="15">
      <c r="B79" s="83"/>
      <c r="C79" s="84"/>
      <c r="D79" s="85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86"/>
      <c r="AB79" s="32"/>
      <c r="AC79" s="32"/>
      <c r="AD79" s="32"/>
      <c r="AE79" s="32"/>
      <c r="AF79" s="32"/>
      <c r="AG79" s="32"/>
      <c r="AH79" s="32"/>
      <c r="AK79" s="32"/>
      <c r="AL79" s="32"/>
      <c r="AM79" s="32"/>
      <c r="AN79" s="32"/>
      <c r="AO79" s="32"/>
      <c r="AP79" s="32"/>
      <c r="AQ79" s="32"/>
      <c r="AR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</row>
    <row r="80" spans="2:88" ht="15">
      <c r="B80" s="83"/>
      <c r="C80" s="84"/>
      <c r="D80" s="8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86"/>
      <c r="AB80" s="32"/>
      <c r="AC80" s="32"/>
      <c r="AD80" s="32"/>
      <c r="AE80" s="32"/>
      <c r="AF80" s="32"/>
      <c r="AG80" s="32"/>
      <c r="AH80" s="32"/>
      <c r="AK80" s="32"/>
      <c r="AL80" s="32"/>
      <c r="AM80" s="32"/>
      <c r="AN80" s="32"/>
      <c r="AO80" s="32"/>
      <c r="AP80" s="32"/>
      <c r="AQ80" s="32"/>
      <c r="AR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</row>
    <row r="81" spans="2:88" ht="15">
      <c r="B81" s="83"/>
      <c r="C81" s="84"/>
      <c r="D81" s="85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86"/>
      <c r="AB81" s="32"/>
      <c r="AC81" s="32"/>
      <c r="AD81" s="32"/>
      <c r="AE81" s="32"/>
      <c r="AF81" s="32"/>
      <c r="AG81" s="32"/>
      <c r="AH81" s="32"/>
      <c r="AK81" s="32"/>
      <c r="AL81" s="32"/>
      <c r="AM81" s="32"/>
      <c r="AN81" s="32"/>
      <c r="AO81" s="32"/>
      <c r="AP81" s="32"/>
      <c r="AQ81" s="32"/>
      <c r="AR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</row>
    <row r="82" spans="2:88" ht="15">
      <c r="B82" s="83"/>
      <c r="C82" s="84"/>
      <c r="D82" s="85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86"/>
      <c r="AB82" s="32"/>
      <c r="AC82" s="32"/>
      <c r="AD82" s="32"/>
      <c r="AE82" s="32"/>
      <c r="AF82" s="32"/>
      <c r="AG82" s="32"/>
      <c r="AH82" s="32"/>
      <c r="AK82" s="32"/>
      <c r="AL82" s="32"/>
      <c r="AM82" s="32"/>
      <c r="AN82" s="32"/>
      <c r="AO82" s="32"/>
      <c r="AP82" s="32"/>
      <c r="AQ82" s="32"/>
      <c r="AR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</row>
    <row r="83" spans="2:88" ht="15">
      <c r="B83" s="83"/>
      <c r="C83" s="84"/>
      <c r="D83" s="85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86"/>
      <c r="AB83" s="32"/>
      <c r="AC83" s="32"/>
      <c r="AD83" s="32"/>
      <c r="AE83" s="32"/>
      <c r="AF83" s="32"/>
      <c r="AG83" s="32"/>
      <c r="AH83" s="32"/>
      <c r="AK83" s="32"/>
      <c r="AL83" s="32"/>
      <c r="AM83" s="32"/>
      <c r="AN83" s="32"/>
      <c r="AO83" s="32"/>
      <c r="AP83" s="32"/>
      <c r="AQ83" s="32"/>
      <c r="AR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</row>
    <row r="84" spans="2:88" ht="15">
      <c r="B84" s="83"/>
      <c r="C84" s="84"/>
      <c r="D84" s="85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86"/>
      <c r="AB84" s="32"/>
      <c r="AC84" s="32"/>
      <c r="AD84" s="32"/>
      <c r="AE84" s="32"/>
      <c r="AF84" s="32"/>
      <c r="AG84" s="32"/>
      <c r="AH84" s="32"/>
      <c r="AK84" s="32"/>
      <c r="AL84" s="32"/>
      <c r="AM84" s="32"/>
      <c r="AN84" s="32"/>
      <c r="AO84" s="32"/>
      <c r="AP84" s="32"/>
      <c r="AQ84" s="32"/>
      <c r="AR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</row>
    <row r="85" spans="2:88" ht="15">
      <c r="B85" s="83"/>
      <c r="C85" s="84"/>
      <c r="D85" s="85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86"/>
      <c r="AB85" s="32"/>
      <c r="AC85" s="32"/>
      <c r="AD85" s="32"/>
      <c r="AE85" s="32"/>
      <c r="AF85" s="32"/>
      <c r="AG85" s="32"/>
      <c r="AH85" s="32"/>
      <c r="AK85" s="32"/>
      <c r="AL85" s="32"/>
      <c r="AM85" s="32"/>
      <c r="AN85" s="32"/>
      <c r="AO85" s="32"/>
      <c r="AP85" s="32"/>
      <c r="AQ85" s="32"/>
      <c r="AR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</row>
    <row r="86" spans="2:88" ht="15">
      <c r="B86" s="83"/>
      <c r="C86" s="84"/>
      <c r="D86" s="8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86"/>
      <c r="AB86" s="32"/>
      <c r="AC86" s="32"/>
      <c r="AD86" s="32"/>
      <c r="AE86" s="32"/>
      <c r="AF86" s="32"/>
      <c r="AG86" s="32"/>
      <c r="AH86" s="32"/>
      <c r="AK86" s="32"/>
      <c r="AL86" s="32"/>
      <c r="AM86" s="32"/>
      <c r="AN86" s="32"/>
      <c r="AO86" s="32"/>
      <c r="AP86" s="32"/>
      <c r="AQ86" s="32"/>
      <c r="AR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</row>
    <row r="87" spans="2:88" ht="15">
      <c r="B87" s="83"/>
      <c r="C87" s="84"/>
      <c r="D87" s="8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86"/>
      <c r="AB87" s="32"/>
      <c r="AC87" s="32"/>
      <c r="AD87" s="32"/>
      <c r="AE87" s="32"/>
      <c r="AF87" s="32"/>
      <c r="AG87" s="32"/>
      <c r="AH87" s="32"/>
      <c r="AK87" s="32"/>
      <c r="AL87" s="32"/>
      <c r="AM87" s="32"/>
      <c r="AN87" s="32"/>
      <c r="AO87" s="32"/>
      <c r="AP87" s="32"/>
      <c r="AQ87" s="32"/>
      <c r="AR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</row>
    <row r="88" spans="2:88" ht="15">
      <c r="B88" s="83"/>
      <c r="C88" s="84"/>
      <c r="D88" s="85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86"/>
      <c r="AB88" s="32"/>
      <c r="AC88" s="32"/>
      <c r="AD88" s="32"/>
      <c r="AE88" s="32"/>
      <c r="AF88" s="32"/>
      <c r="AG88" s="32"/>
      <c r="AH88" s="32"/>
      <c r="AK88" s="32"/>
      <c r="AL88" s="32"/>
      <c r="AM88" s="32"/>
      <c r="AN88" s="32"/>
      <c r="AO88" s="32"/>
      <c r="AP88" s="32"/>
      <c r="AQ88" s="32"/>
      <c r="AR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</row>
    <row r="89" spans="2:88" ht="15">
      <c r="B89" s="83"/>
      <c r="C89" s="84"/>
      <c r="D89" s="85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86"/>
      <c r="AB89" s="32"/>
      <c r="AC89" s="32"/>
      <c r="AD89" s="32"/>
      <c r="AE89" s="32"/>
      <c r="AF89" s="32"/>
      <c r="AG89" s="32"/>
      <c r="AH89" s="32"/>
      <c r="AK89" s="32"/>
      <c r="AL89" s="32"/>
      <c r="AM89" s="32"/>
      <c r="AN89" s="32"/>
      <c r="AO89" s="32"/>
      <c r="AP89" s="32"/>
      <c r="AQ89" s="32"/>
      <c r="AR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</row>
    <row r="90" spans="2:88" ht="15">
      <c r="B90" s="83"/>
      <c r="C90" s="84"/>
      <c r="D90" s="85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86"/>
      <c r="AB90" s="32"/>
      <c r="AC90" s="32"/>
      <c r="AD90" s="32"/>
      <c r="AE90" s="32"/>
      <c r="AF90" s="32"/>
      <c r="AG90" s="32"/>
      <c r="AH90" s="32"/>
      <c r="AK90" s="32"/>
      <c r="AL90" s="32"/>
      <c r="AM90" s="32"/>
      <c r="AN90" s="32"/>
      <c r="AO90" s="32"/>
      <c r="AP90" s="32"/>
      <c r="AQ90" s="32"/>
      <c r="AR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</row>
    <row r="91" spans="2:88" ht="15">
      <c r="B91" s="83"/>
      <c r="C91" s="84"/>
      <c r="D91" s="85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86"/>
      <c r="AB91" s="32"/>
      <c r="AC91" s="32"/>
      <c r="AD91" s="32"/>
      <c r="AE91" s="32"/>
      <c r="AF91" s="32"/>
      <c r="AG91" s="32"/>
      <c r="AH91" s="32"/>
      <c r="AK91" s="32"/>
      <c r="AL91" s="32"/>
      <c r="AM91" s="32"/>
      <c r="AN91" s="32"/>
      <c r="AO91" s="32"/>
      <c r="AP91" s="32"/>
      <c r="AQ91" s="32"/>
      <c r="AR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</row>
    <row r="92" spans="2:88" ht="15">
      <c r="B92" s="83"/>
      <c r="C92" s="84"/>
      <c r="D92" s="85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86"/>
      <c r="AB92" s="32"/>
      <c r="AC92" s="32"/>
      <c r="AD92" s="32"/>
      <c r="AE92" s="32"/>
      <c r="AF92" s="32"/>
      <c r="AG92" s="32"/>
      <c r="AH92" s="32"/>
      <c r="AK92" s="32"/>
      <c r="AL92" s="32"/>
      <c r="AM92" s="32"/>
      <c r="AN92" s="32"/>
      <c r="AO92" s="32"/>
      <c r="AP92" s="32"/>
      <c r="AQ92" s="32"/>
      <c r="AR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</row>
    <row r="93" spans="2:88" ht="15">
      <c r="B93" s="83"/>
      <c r="C93" s="84"/>
      <c r="D93" s="85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86"/>
      <c r="AB93" s="32"/>
      <c r="AC93" s="32"/>
      <c r="AD93" s="32"/>
      <c r="AE93" s="32"/>
      <c r="AF93" s="32"/>
      <c r="AG93" s="32"/>
      <c r="AH93" s="32"/>
      <c r="AK93" s="32"/>
      <c r="AL93" s="32"/>
      <c r="AM93" s="32"/>
      <c r="AN93" s="32"/>
      <c r="AO93" s="32"/>
      <c r="AP93" s="32"/>
      <c r="AQ93" s="32"/>
      <c r="AR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</row>
    <row r="94" spans="2:88" ht="15">
      <c r="B94" s="83"/>
      <c r="C94" s="84"/>
      <c r="D94" s="85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86"/>
      <c r="AB94" s="32"/>
      <c r="AC94" s="32"/>
      <c r="AD94" s="32"/>
      <c r="AE94" s="32"/>
      <c r="AF94" s="32"/>
      <c r="AG94" s="32"/>
      <c r="AH94" s="32"/>
      <c r="AK94" s="32"/>
      <c r="AL94" s="32"/>
      <c r="AM94" s="32"/>
      <c r="AN94" s="32"/>
      <c r="AO94" s="32"/>
      <c r="AP94" s="32"/>
      <c r="AQ94" s="32"/>
      <c r="AR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</row>
    <row r="95" spans="2:88" ht="15">
      <c r="B95" s="83"/>
      <c r="C95" s="84"/>
      <c r="D95" s="85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86"/>
      <c r="AB95" s="32"/>
      <c r="AC95" s="32"/>
      <c r="AD95" s="32"/>
      <c r="AE95" s="32"/>
      <c r="AF95" s="32"/>
      <c r="AG95" s="32"/>
      <c r="AH95" s="32"/>
      <c r="AK95" s="32"/>
      <c r="AL95" s="32"/>
      <c r="AM95" s="32"/>
      <c r="AN95" s="32"/>
      <c r="AO95" s="32"/>
      <c r="AP95" s="32"/>
      <c r="AQ95" s="32"/>
      <c r="AR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</row>
    <row r="96" spans="2:88" ht="15">
      <c r="B96" s="83"/>
      <c r="C96" s="84"/>
      <c r="D96" s="85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86"/>
      <c r="AB96" s="32"/>
      <c r="AC96" s="32"/>
      <c r="AD96" s="32"/>
      <c r="AE96" s="32"/>
      <c r="AF96" s="32"/>
      <c r="AG96" s="32"/>
      <c r="AH96" s="32"/>
      <c r="AK96" s="32"/>
      <c r="AL96" s="32"/>
      <c r="AM96" s="32"/>
      <c r="AN96" s="32"/>
      <c r="AO96" s="32"/>
      <c r="AP96" s="32"/>
      <c r="AQ96" s="32"/>
      <c r="AR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</row>
    <row r="97" spans="2:88" ht="15">
      <c r="B97" s="83"/>
      <c r="C97" s="84"/>
      <c r="D97" s="8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86"/>
      <c r="AB97" s="32"/>
      <c r="AC97" s="32"/>
      <c r="AD97" s="32"/>
      <c r="AE97" s="32"/>
      <c r="AF97" s="32"/>
      <c r="AG97" s="32"/>
      <c r="AH97" s="32"/>
      <c r="AK97" s="32"/>
      <c r="AL97" s="32"/>
      <c r="AM97" s="32"/>
      <c r="AN97" s="32"/>
      <c r="AO97" s="32"/>
      <c r="AP97" s="32"/>
      <c r="AQ97" s="32"/>
      <c r="AR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</row>
    <row r="98" spans="2:88" ht="15">
      <c r="B98" s="83"/>
      <c r="C98" s="84"/>
      <c r="D98" s="85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86"/>
      <c r="AB98" s="32"/>
      <c r="AC98" s="32"/>
      <c r="AD98" s="32"/>
      <c r="AE98" s="32"/>
      <c r="AF98" s="32"/>
      <c r="AG98" s="32"/>
      <c r="AH98" s="32"/>
      <c r="AK98" s="32"/>
      <c r="AL98" s="32"/>
      <c r="AM98" s="32"/>
      <c r="AN98" s="32"/>
      <c r="AO98" s="32"/>
      <c r="AP98" s="32"/>
      <c r="AQ98" s="32"/>
      <c r="AR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</row>
    <row r="99" spans="2:88" ht="15">
      <c r="B99" s="83"/>
      <c r="C99" s="84"/>
      <c r="D99" s="8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86"/>
      <c r="AB99" s="32"/>
      <c r="AC99" s="32"/>
      <c r="AD99" s="32"/>
      <c r="AE99" s="32"/>
      <c r="AF99" s="32"/>
      <c r="AG99" s="32"/>
      <c r="AH99" s="32"/>
      <c r="AK99" s="32"/>
      <c r="AL99" s="32"/>
      <c r="AM99" s="32"/>
      <c r="AN99" s="32"/>
      <c r="AO99" s="32"/>
      <c r="AP99" s="32"/>
      <c r="AQ99" s="32"/>
      <c r="AR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</row>
    <row r="100" spans="2:88" ht="15">
      <c r="B100" s="83"/>
      <c r="C100" s="84"/>
      <c r="D100" s="8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86"/>
      <c r="AB100" s="32"/>
      <c r="AC100" s="32"/>
      <c r="AD100" s="32"/>
      <c r="AE100" s="32"/>
      <c r="AF100" s="32"/>
      <c r="AG100" s="32"/>
      <c r="AH100" s="32"/>
      <c r="AK100" s="32"/>
      <c r="AL100" s="32"/>
      <c r="AM100" s="32"/>
      <c r="AN100" s="32"/>
      <c r="AO100" s="32"/>
      <c r="AP100" s="32"/>
      <c r="AQ100" s="32"/>
      <c r="AR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</row>
    <row r="101" spans="2:88" ht="15">
      <c r="B101" s="83"/>
      <c r="C101" s="84"/>
      <c r="D101" s="8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86"/>
      <c r="AB101" s="32"/>
      <c r="AC101" s="32"/>
      <c r="AD101" s="32"/>
      <c r="AE101" s="32"/>
      <c r="AF101" s="32"/>
      <c r="AG101" s="32"/>
      <c r="AH101" s="32"/>
      <c r="AK101" s="32"/>
      <c r="AL101" s="32"/>
      <c r="AM101" s="32"/>
      <c r="AN101" s="32"/>
      <c r="AO101" s="32"/>
      <c r="AP101" s="32"/>
      <c r="AQ101" s="32"/>
      <c r="AR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</row>
    <row r="102" spans="2:88" ht="15">
      <c r="B102" s="83"/>
      <c r="C102" s="84"/>
      <c r="D102" s="85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86"/>
      <c r="AB102" s="32"/>
      <c r="AC102" s="32"/>
      <c r="AD102" s="32"/>
      <c r="AE102" s="32"/>
      <c r="AF102" s="32"/>
      <c r="AG102" s="32"/>
      <c r="AH102" s="32"/>
      <c r="AK102" s="32"/>
      <c r="AL102" s="32"/>
      <c r="AM102" s="32"/>
      <c r="AN102" s="32"/>
      <c r="AO102" s="32"/>
      <c r="AP102" s="32"/>
      <c r="AQ102" s="32"/>
      <c r="AR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</row>
    <row r="103" spans="2:88" ht="15">
      <c r="B103" s="83"/>
      <c r="C103" s="84"/>
      <c r="D103" s="85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86"/>
      <c r="AB103" s="32"/>
      <c r="AC103" s="32"/>
      <c r="AD103" s="32"/>
      <c r="AE103" s="32"/>
      <c r="AF103" s="32"/>
      <c r="AG103" s="32"/>
      <c r="AH103" s="32"/>
      <c r="AK103" s="32"/>
      <c r="AL103" s="32"/>
      <c r="AM103" s="32"/>
      <c r="AN103" s="32"/>
      <c r="AO103" s="32"/>
      <c r="AP103" s="32"/>
      <c r="AQ103" s="32"/>
      <c r="AR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</row>
    <row r="104" spans="2:88" ht="15">
      <c r="B104" s="83"/>
      <c r="C104" s="84"/>
      <c r="D104" s="85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86"/>
      <c r="AB104" s="32"/>
      <c r="AC104" s="32"/>
      <c r="AD104" s="32"/>
      <c r="AE104" s="32"/>
      <c r="AF104" s="32"/>
      <c r="AG104" s="32"/>
      <c r="AH104" s="32"/>
      <c r="AK104" s="32"/>
      <c r="AL104" s="32"/>
      <c r="AM104" s="32"/>
      <c r="AN104" s="32"/>
      <c r="AO104" s="32"/>
      <c r="AP104" s="32"/>
      <c r="AQ104" s="32"/>
      <c r="AR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</row>
    <row r="105" spans="2:88" ht="15">
      <c r="B105" s="83"/>
      <c r="C105" s="84"/>
      <c r="D105" s="8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86"/>
      <c r="AB105" s="32"/>
      <c r="AC105" s="32"/>
      <c r="AD105" s="32"/>
      <c r="AE105" s="32"/>
      <c r="AF105" s="32"/>
      <c r="AG105" s="32"/>
      <c r="AH105" s="32"/>
      <c r="AK105" s="32"/>
      <c r="AL105" s="32"/>
      <c r="AM105" s="32"/>
      <c r="AN105" s="32"/>
      <c r="AO105" s="32"/>
      <c r="AP105" s="32"/>
      <c r="AQ105" s="32"/>
      <c r="AR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</row>
    <row r="106" spans="2:88" ht="15">
      <c r="B106" s="83"/>
      <c r="C106" s="84"/>
      <c r="D106" s="8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86"/>
      <c r="AB106" s="32"/>
      <c r="AC106" s="32"/>
      <c r="AD106" s="32"/>
      <c r="AE106" s="32"/>
      <c r="AF106" s="32"/>
      <c r="AG106" s="32"/>
      <c r="AH106" s="32"/>
      <c r="AK106" s="32"/>
      <c r="AL106" s="32"/>
      <c r="AM106" s="32"/>
      <c r="AN106" s="32"/>
      <c r="AO106" s="32"/>
      <c r="AP106" s="32"/>
      <c r="AQ106" s="32"/>
      <c r="AR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</row>
    <row r="107" spans="2:88" ht="15">
      <c r="B107" s="83"/>
      <c r="C107" s="84"/>
      <c r="D107" s="85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86"/>
      <c r="AB107" s="32"/>
      <c r="AC107" s="32"/>
      <c r="AD107" s="32"/>
      <c r="AE107" s="32"/>
      <c r="AF107" s="32"/>
      <c r="AG107" s="32"/>
      <c r="AH107" s="32"/>
      <c r="AK107" s="32"/>
      <c r="AL107" s="32"/>
      <c r="AM107" s="32"/>
      <c r="AN107" s="32"/>
      <c r="AO107" s="32"/>
      <c r="AP107" s="32"/>
      <c r="AQ107" s="32"/>
      <c r="AR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</row>
    <row r="108" spans="2:88" ht="15">
      <c r="B108" s="83"/>
      <c r="C108" s="84"/>
      <c r="D108" s="85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86"/>
      <c r="AB108" s="32"/>
      <c r="AC108" s="32"/>
      <c r="AD108" s="32"/>
      <c r="AE108" s="32"/>
      <c r="AF108" s="32"/>
      <c r="AG108" s="32"/>
      <c r="AH108" s="32"/>
      <c r="AK108" s="32"/>
      <c r="AL108" s="32"/>
      <c r="AM108" s="32"/>
      <c r="AN108" s="32"/>
      <c r="AO108" s="32"/>
      <c r="AP108" s="32"/>
      <c r="AQ108" s="32"/>
      <c r="AR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</row>
    <row r="109" spans="2:88" ht="15">
      <c r="B109" s="83"/>
      <c r="C109" s="84"/>
      <c r="D109" s="85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86"/>
      <c r="AB109" s="32"/>
      <c r="AC109" s="32"/>
      <c r="AD109" s="32"/>
      <c r="AE109" s="32"/>
      <c r="AF109" s="32"/>
      <c r="AG109" s="32"/>
      <c r="AH109" s="32"/>
      <c r="AK109" s="32"/>
      <c r="AL109" s="32"/>
      <c r="AM109" s="32"/>
      <c r="AN109" s="32"/>
      <c r="AO109" s="32"/>
      <c r="AP109" s="32"/>
      <c r="AQ109" s="32"/>
      <c r="AR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</row>
    <row r="110" spans="2:88" ht="15">
      <c r="B110" s="83"/>
      <c r="C110" s="84"/>
      <c r="D110" s="85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86"/>
      <c r="AB110" s="32"/>
      <c r="AC110" s="32"/>
      <c r="AD110" s="32"/>
      <c r="AE110" s="32"/>
      <c r="AF110" s="32"/>
      <c r="AG110" s="32"/>
      <c r="AH110" s="32"/>
      <c r="AK110" s="32"/>
      <c r="AL110" s="32"/>
      <c r="AM110" s="32"/>
      <c r="AN110" s="32"/>
      <c r="AO110" s="32"/>
      <c r="AP110" s="32"/>
      <c r="AQ110" s="32"/>
      <c r="AR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</row>
    <row r="111" spans="2:88" ht="15">
      <c r="B111" s="83"/>
      <c r="C111" s="84"/>
      <c r="D111" s="85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86"/>
      <c r="AB111" s="32"/>
      <c r="AC111" s="32"/>
      <c r="AD111" s="32"/>
      <c r="AE111" s="32"/>
      <c r="AF111" s="32"/>
      <c r="AG111" s="32"/>
      <c r="AH111" s="32"/>
      <c r="AK111" s="32"/>
      <c r="AL111" s="32"/>
      <c r="AM111" s="32"/>
      <c r="AN111" s="32"/>
      <c r="AO111" s="32"/>
      <c r="AP111" s="32"/>
      <c r="AQ111" s="32"/>
      <c r="AR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</row>
    <row r="112" spans="2:88" ht="15">
      <c r="B112" s="83"/>
      <c r="C112" s="84"/>
      <c r="D112" s="85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86"/>
      <c r="AB112" s="32"/>
      <c r="AC112" s="32"/>
      <c r="AD112" s="32"/>
      <c r="AE112" s="32"/>
      <c r="AF112" s="32"/>
      <c r="AG112" s="32"/>
      <c r="AH112" s="32"/>
      <c r="AK112" s="32"/>
      <c r="AL112" s="32"/>
      <c r="AM112" s="32"/>
      <c r="AN112" s="32"/>
      <c r="AO112" s="32"/>
      <c r="AP112" s="32"/>
      <c r="AQ112" s="32"/>
      <c r="AR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</row>
    <row r="113" spans="2:88" ht="15">
      <c r="B113" s="83"/>
      <c r="C113" s="84"/>
      <c r="D113" s="85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86"/>
      <c r="AB113" s="32"/>
      <c r="AC113" s="32"/>
      <c r="AD113" s="32"/>
      <c r="AE113" s="32"/>
      <c r="AF113" s="32"/>
      <c r="AG113" s="32"/>
      <c r="AH113" s="32"/>
      <c r="AK113" s="32"/>
      <c r="AL113" s="32"/>
      <c r="AM113" s="32"/>
      <c r="AN113" s="32"/>
      <c r="AO113" s="32"/>
      <c r="AP113" s="32"/>
      <c r="AQ113" s="32"/>
      <c r="AR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</row>
    <row r="114" spans="2:88" ht="15">
      <c r="B114" s="83"/>
      <c r="C114" s="84"/>
      <c r="D114" s="8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86"/>
      <c r="AB114" s="32"/>
      <c r="AC114" s="32"/>
      <c r="AD114" s="32"/>
      <c r="AE114" s="32"/>
      <c r="AF114" s="32"/>
      <c r="AG114" s="32"/>
      <c r="AH114" s="32"/>
      <c r="AK114" s="32"/>
      <c r="AL114" s="32"/>
      <c r="AM114" s="32"/>
      <c r="AN114" s="32"/>
      <c r="AO114" s="32"/>
      <c r="AP114" s="32"/>
      <c r="AQ114" s="32"/>
      <c r="AR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</row>
    <row r="115" spans="2:88" ht="15">
      <c r="B115" s="83"/>
      <c r="C115" s="84"/>
      <c r="D115" s="8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86"/>
      <c r="AB115" s="32"/>
      <c r="AC115" s="32"/>
      <c r="AD115" s="32"/>
      <c r="AE115" s="32"/>
      <c r="AF115" s="32"/>
      <c r="AG115" s="32"/>
      <c r="AH115" s="32"/>
      <c r="AK115" s="32"/>
      <c r="AL115" s="32"/>
      <c r="AM115" s="32"/>
      <c r="AN115" s="32"/>
      <c r="AO115" s="32"/>
      <c r="AP115" s="32"/>
      <c r="AQ115" s="32"/>
      <c r="AR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</row>
    <row r="116" spans="2:88" ht="15">
      <c r="B116" s="83"/>
      <c r="C116" s="84"/>
      <c r="D116" s="85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86"/>
      <c r="AB116" s="32"/>
      <c r="AC116" s="32"/>
      <c r="AD116" s="32"/>
      <c r="AE116" s="32"/>
      <c r="AF116" s="32"/>
      <c r="AG116" s="32"/>
      <c r="AH116" s="32"/>
      <c r="AK116" s="32"/>
      <c r="AL116" s="32"/>
      <c r="AM116" s="32"/>
      <c r="AN116" s="32"/>
      <c r="AO116" s="32"/>
      <c r="AP116" s="32"/>
      <c r="AQ116" s="32"/>
      <c r="AR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</row>
    <row r="117" spans="2:88" ht="15">
      <c r="B117" s="83"/>
      <c r="C117" s="84"/>
      <c r="D117" s="85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86"/>
      <c r="AB117" s="32"/>
      <c r="AC117" s="32"/>
      <c r="AD117" s="32"/>
      <c r="AE117" s="32"/>
      <c r="AF117" s="32"/>
      <c r="AG117" s="32"/>
      <c r="AH117" s="32"/>
      <c r="AK117" s="32"/>
      <c r="AL117" s="32"/>
      <c r="AM117" s="32"/>
      <c r="AN117" s="32"/>
      <c r="AO117" s="32"/>
      <c r="AP117" s="32"/>
      <c r="AQ117" s="32"/>
      <c r="AR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</row>
    <row r="118" spans="2:88" ht="15">
      <c r="B118" s="83"/>
      <c r="C118" s="84"/>
      <c r="D118" s="85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86"/>
      <c r="AB118" s="32"/>
      <c r="AC118" s="32"/>
      <c r="AD118" s="32"/>
      <c r="AE118" s="32"/>
      <c r="AF118" s="32"/>
      <c r="AG118" s="32"/>
      <c r="AH118" s="32"/>
      <c r="AK118" s="32"/>
      <c r="AL118" s="32"/>
      <c r="AM118" s="32"/>
      <c r="AN118" s="32"/>
      <c r="AO118" s="32"/>
      <c r="AP118" s="32"/>
      <c r="AQ118" s="32"/>
      <c r="AR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</row>
    <row r="119" spans="2:88" ht="15">
      <c r="B119" s="83"/>
      <c r="C119" s="84"/>
      <c r="D119" s="85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86"/>
      <c r="AB119" s="32"/>
      <c r="AC119" s="32"/>
      <c r="AD119" s="32"/>
      <c r="AE119" s="32"/>
      <c r="AF119" s="32"/>
      <c r="AG119" s="32"/>
      <c r="AH119" s="32"/>
      <c r="AK119" s="32"/>
      <c r="AL119" s="32"/>
      <c r="AM119" s="32"/>
      <c r="AN119" s="32"/>
      <c r="AO119" s="32"/>
      <c r="AP119" s="32"/>
      <c r="AQ119" s="32"/>
      <c r="AR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</row>
    <row r="120" spans="2:88" ht="15">
      <c r="B120" s="83"/>
      <c r="C120" s="84"/>
      <c r="D120" s="8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86"/>
      <c r="AB120" s="32"/>
      <c r="AC120" s="32"/>
      <c r="AD120" s="32"/>
      <c r="AE120" s="32"/>
      <c r="AF120" s="32"/>
      <c r="AG120" s="32"/>
      <c r="AH120" s="32"/>
      <c r="AK120" s="32"/>
      <c r="AL120" s="32"/>
      <c r="AM120" s="32"/>
      <c r="AN120" s="32"/>
      <c r="AO120" s="32"/>
      <c r="AP120" s="32"/>
      <c r="AQ120" s="32"/>
      <c r="AR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</row>
    <row r="121" spans="2:88" ht="15">
      <c r="B121" s="83"/>
      <c r="C121" s="84"/>
      <c r="D121" s="8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86"/>
      <c r="AB121" s="32"/>
      <c r="AC121" s="32"/>
      <c r="AD121" s="32"/>
      <c r="AE121" s="32"/>
      <c r="AF121" s="32"/>
      <c r="AG121" s="32"/>
      <c r="AH121" s="32"/>
      <c r="AK121" s="32"/>
      <c r="AL121" s="32"/>
      <c r="AM121" s="32"/>
      <c r="AN121" s="32"/>
      <c r="AO121" s="32"/>
      <c r="AP121" s="32"/>
      <c r="AQ121" s="32"/>
      <c r="AR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</row>
  </sheetData>
  <sheetProtection/>
  <mergeCells count="55">
    <mergeCell ref="B39:B40"/>
    <mergeCell ref="C39:C40"/>
    <mergeCell ref="B41:B42"/>
    <mergeCell ref="C41:C42"/>
    <mergeCell ref="B52:B54"/>
    <mergeCell ref="C52:C54"/>
    <mergeCell ref="AW45:AW48"/>
    <mergeCell ref="A6:A58"/>
    <mergeCell ref="C30:C31"/>
    <mergeCell ref="B30:B31"/>
    <mergeCell ref="B8:B9"/>
    <mergeCell ref="C8:C9"/>
    <mergeCell ref="B16:B17"/>
    <mergeCell ref="C16:C17"/>
    <mergeCell ref="B24:B25"/>
    <mergeCell ref="C24:C25"/>
    <mergeCell ref="B43:B45"/>
    <mergeCell ref="C43:C45"/>
    <mergeCell ref="A1:A5"/>
    <mergeCell ref="B1:B5"/>
    <mergeCell ref="C1:C5"/>
    <mergeCell ref="D1:D5"/>
    <mergeCell ref="B18:B19"/>
    <mergeCell ref="C12:C13"/>
    <mergeCell ref="B14:B15"/>
    <mergeCell ref="C14:C15"/>
    <mergeCell ref="B46:B48"/>
    <mergeCell ref="B35:B36"/>
    <mergeCell ref="C35:C36"/>
    <mergeCell ref="B28:B29"/>
    <mergeCell ref="C28:C29"/>
    <mergeCell ref="C37:C38"/>
    <mergeCell ref="C46:C48"/>
    <mergeCell ref="B37:B38"/>
    <mergeCell ref="B32:B34"/>
    <mergeCell ref="C32:C34"/>
    <mergeCell ref="B22:B23"/>
    <mergeCell ref="C22:C23"/>
    <mergeCell ref="B26:B27"/>
    <mergeCell ref="C26:C27"/>
    <mergeCell ref="B6:B7"/>
    <mergeCell ref="C6:C7"/>
    <mergeCell ref="B10:B11"/>
    <mergeCell ref="C10:C11"/>
    <mergeCell ref="B12:B13"/>
    <mergeCell ref="B56:D56"/>
    <mergeCell ref="B57:D57"/>
    <mergeCell ref="B58:D58"/>
    <mergeCell ref="B49:B51"/>
    <mergeCell ref="C49:C51"/>
    <mergeCell ref="E2:BH2"/>
    <mergeCell ref="E4:BH4"/>
    <mergeCell ref="C18:C19"/>
    <mergeCell ref="B20:B21"/>
    <mergeCell ref="C20:C21"/>
  </mergeCells>
  <printOptions/>
  <pageMargins left="0.1968503937007874" right="0.1968503937007874" top="0.1811764705882353" bottom="0.1968503937007874" header="0.31496062992125984" footer="0.31496062992125984"/>
  <pageSetup horizontalDpi="180" verticalDpi="18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3"/>
  <sheetViews>
    <sheetView zoomScale="80" zoomScaleNormal="80" zoomScalePageLayoutView="0" workbookViewId="0" topLeftCell="A1">
      <selection activeCell="A1" sqref="A1:A5"/>
    </sheetView>
  </sheetViews>
  <sheetFormatPr defaultColWidth="9.140625" defaultRowHeight="15"/>
  <cols>
    <col min="1" max="1" width="3.8515625" style="0" bestFit="1" customWidth="1"/>
    <col min="2" max="2" width="10.57421875" style="0" customWidth="1"/>
    <col min="3" max="3" width="31.140625" style="0" customWidth="1"/>
    <col min="4" max="4" width="14.140625" style="0" customWidth="1"/>
    <col min="5" max="60" width="5.7109375" style="0" customWidth="1"/>
    <col min="61" max="61" width="9.140625" style="0" customWidth="1"/>
  </cols>
  <sheetData>
    <row r="1" spans="1:61" ht="85.5" customHeight="1">
      <c r="A1" s="242" t="s">
        <v>0</v>
      </c>
      <c r="B1" s="243" t="s">
        <v>1</v>
      </c>
      <c r="C1" s="244" t="s">
        <v>2</v>
      </c>
      <c r="D1" s="245" t="s">
        <v>3</v>
      </c>
      <c r="E1" s="93" t="s">
        <v>58</v>
      </c>
      <c r="F1" s="93" t="s">
        <v>59</v>
      </c>
      <c r="G1" s="94" t="s">
        <v>60</v>
      </c>
      <c r="H1" s="94" t="s">
        <v>61</v>
      </c>
      <c r="I1" s="94" t="s">
        <v>62</v>
      </c>
      <c r="J1" s="94" t="s">
        <v>63</v>
      </c>
      <c r="K1" s="94" t="s">
        <v>64</v>
      </c>
      <c r="L1" s="44" t="s">
        <v>65</v>
      </c>
      <c r="M1" s="44" t="s">
        <v>66</v>
      </c>
      <c r="N1" s="44" t="s">
        <v>67</v>
      </c>
      <c r="O1" s="44" t="s">
        <v>68</v>
      </c>
      <c r="P1" s="44" t="s">
        <v>69</v>
      </c>
      <c r="Q1" s="44" t="s">
        <v>70</v>
      </c>
      <c r="R1" s="44" t="s">
        <v>71</v>
      </c>
      <c r="S1" s="44" t="s">
        <v>72</v>
      </c>
      <c r="T1" s="44" t="s">
        <v>73</v>
      </c>
      <c r="U1" s="44" t="s">
        <v>74</v>
      </c>
      <c r="V1" s="44"/>
      <c r="W1" s="44" t="s">
        <v>116</v>
      </c>
      <c r="X1" s="44"/>
      <c r="Y1" s="65" t="s">
        <v>76</v>
      </c>
      <c r="Z1" s="65" t="s">
        <v>77</v>
      </c>
      <c r="AA1" s="65" t="s">
        <v>78</v>
      </c>
      <c r="AB1" s="65" t="s">
        <v>79</v>
      </c>
      <c r="AC1" s="65" t="s">
        <v>80</v>
      </c>
      <c r="AD1" s="65" t="s">
        <v>81</v>
      </c>
      <c r="AE1" s="65" t="s">
        <v>82</v>
      </c>
      <c r="AF1" s="65" t="s">
        <v>83</v>
      </c>
      <c r="AG1" s="65" t="s">
        <v>84</v>
      </c>
      <c r="AH1" s="65" t="s">
        <v>85</v>
      </c>
      <c r="AI1" s="65" t="s">
        <v>86</v>
      </c>
      <c r="AJ1" s="65" t="s">
        <v>87</v>
      </c>
      <c r="AK1" s="65" t="s">
        <v>88</v>
      </c>
      <c r="AL1" s="65" t="s">
        <v>89</v>
      </c>
      <c r="AM1" s="65" t="s">
        <v>90</v>
      </c>
      <c r="AN1" s="65" t="s">
        <v>91</v>
      </c>
      <c r="AO1" s="65" t="s">
        <v>92</v>
      </c>
      <c r="AP1" s="65" t="s">
        <v>93</v>
      </c>
      <c r="AQ1" s="95" t="s">
        <v>94</v>
      </c>
      <c r="AR1" s="65" t="s">
        <v>95</v>
      </c>
      <c r="AS1" s="65" t="s">
        <v>96</v>
      </c>
      <c r="AT1" s="65" t="s">
        <v>97</v>
      </c>
      <c r="AU1" s="65"/>
      <c r="AV1" s="65"/>
      <c r="AW1" s="95" t="s">
        <v>99</v>
      </c>
      <c r="AX1" s="95" t="s">
        <v>117</v>
      </c>
      <c r="AY1" s="96" t="s">
        <v>118</v>
      </c>
      <c r="AZ1" s="65" t="s">
        <v>100</v>
      </c>
      <c r="BA1" s="65" t="s">
        <v>101</v>
      </c>
      <c r="BB1" s="44" t="s">
        <v>102</v>
      </c>
      <c r="BC1" s="44" t="s">
        <v>103</v>
      </c>
      <c r="BD1" s="44" t="s">
        <v>104</v>
      </c>
      <c r="BE1" s="44" t="s">
        <v>105</v>
      </c>
      <c r="BF1" s="44" t="s">
        <v>106</v>
      </c>
      <c r="BG1" s="44" t="s">
        <v>107</v>
      </c>
      <c r="BH1" s="44" t="s">
        <v>108</v>
      </c>
      <c r="BI1" s="1"/>
    </row>
    <row r="2" spans="1:61" ht="15.75">
      <c r="A2" s="242"/>
      <c r="B2" s="243"/>
      <c r="C2" s="244"/>
      <c r="D2" s="245"/>
      <c r="E2" s="227">
        <v>6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</row>
    <row r="3" spans="1:61" ht="15">
      <c r="A3" s="242"/>
      <c r="B3" s="243"/>
      <c r="C3" s="244"/>
      <c r="D3" s="245"/>
      <c r="E3" s="97">
        <v>36</v>
      </c>
      <c r="F3" s="97">
        <v>37</v>
      </c>
      <c r="G3" s="98">
        <v>38</v>
      </c>
      <c r="H3" s="98">
        <v>39</v>
      </c>
      <c r="I3" s="98">
        <v>40</v>
      </c>
      <c r="J3" s="99">
        <v>41</v>
      </c>
      <c r="K3" s="100">
        <v>42</v>
      </c>
      <c r="L3" s="2">
        <v>43</v>
      </c>
      <c r="M3" s="2">
        <v>44</v>
      </c>
      <c r="N3" s="2">
        <v>45</v>
      </c>
      <c r="O3" s="2">
        <v>46</v>
      </c>
      <c r="P3" s="2">
        <v>47</v>
      </c>
      <c r="Q3" s="2">
        <v>48</v>
      </c>
      <c r="R3" s="2">
        <v>49</v>
      </c>
      <c r="S3" s="2">
        <v>50</v>
      </c>
      <c r="T3" s="2">
        <v>51</v>
      </c>
      <c r="U3" s="2">
        <v>52</v>
      </c>
      <c r="V3" s="2"/>
      <c r="W3" s="2">
        <v>2</v>
      </c>
      <c r="X3" s="2"/>
      <c r="Y3" s="2">
        <v>1</v>
      </c>
      <c r="Z3" s="2">
        <v>2</v>
      </c>
      <c r="AA3" s="2">
        <v>3</v>
      </c>
      <c r="AB3" s="2">
        <v>4</v>
      </c>
      <c r="AC3" s="2">
        <v>5</v>
      </c>
      <c r="AD3" s="2">
        <v>6</v>
      </c>
      <c r="AE3" s="2">
        <v>7</v>
      </c>
      <c r="AF3" s="2">
        <v>8</v>
      </c>
      <c r="AG3" s="2">
        <v>9</v>
      </c>
      <c r="AH3" s="2">
        <v>10</v>
      </c>
      <c r="AI3" s="2">
        <v>11</v>
      </c>
      <c r="AJ3" s="2">
        <v>12</v>
      </c>
      <c r="AK3" s="2">
        <v>13</v>
      </c>
      <c r="AL3" s="2">
        <v>14</v>
      </c>
      <c r="AM3" s="2">
        <v>15</v>
      </c>
      <c r="AN3" s="2">
        <v>16</v>
      </c>
      <c r="AO3" s="2">
        <v>17</v>
      </c>
      <c r="AP3" s="2">
        <v>18</v>
      </c>
      <c r="AQ3" s="2">
        <v>19</v>
      </c>
      <c r="AR3" s="2">
        <v>20</v>
      </c>
      <c r="AS3" s="2">
        <v>21</v>
      </c>
      <c r="AT3" s="2">
        <v>22</v>
      </c>
      <c r="AU3" s="2">
        <v>23</v>
      </c>
      <c r="AV3" s="2">
        <v>24</v>
      </c>
      <c r="AW3" s="2">
        <v>25</v>
      </c>
      <c r="AX3" s="2"/>
      <c r="AY3" s="2"/>
      <c r="AZ3" s="2">
        <v>27</v>
      </c>
      <c r="BA3" s="34">
        <v>28</v>
      </c>
      <c r="BB3" s="2">
        <v>29</v>
      </c>
      <c r="BC3" s="2">
        <v>30</v>
      </c>
      <c r="BD3" s="2">
        <v>31</v>
      </c>
      <c r="BE3" s="2">
        <v>32</v>
      </c>
      <c r="BF3" s="2">
        <v>33</v>
      </c>
      <c r="BG3" s="2">
        <v>34</v>
      </c>
      <c r="BH3" s="2">
        <v>35</v>
      </c>
      <c r="BI3" s="2">
        <v>36</v>
      </c>
    </row>
    <row r="4" spans="1:61" ht="15.75">
      <c r="A4" s="242"/>
      <c r="B4" s="243"/>
      <c r="C4" s="244"/>
      <c r="D4" s="245"/>
      <c r="E4" s="229" t="s">
        <v>5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</row>
    <row r="5" spans="1:61" ht="15">
      <c r="A5" s="242"/>
      <c r="B5" s="243"/>
      <c r="C5" s="244"/>
      <c r="D5" s="245"/>
      <c r="E5" s="97">
        <v>1</v>
      </c>
      <c r="F5" s="97">
        <v>2</v>
      </c>
      <c r="G5" s="98">
        <v>3</v>
      </c>
      <c r="H5" s="98">
        <v>4</v>
      </c>
      <c r="I5" s="98">
        <v>5</v>
      </c>
      <c r="J5" s="98">
        <v>6</v>
      </c>
      <c r="K5" s="98">
        <v>7</v>
      </c>
      <c r="L5" s="30">
        <v>8</v>
      </c>
      <c r="M5" s="30">
        <v>9</v>
      </c>
      <c r="N5" s="30">
        <v>10</v>
      </c>
      <c r="O5" s="30">
        <v>11</v>
      </c>
      <c r="P5" s="30">
        <v>12</v>
      </c>
      <c r="Q5" s="30">
        <v>13</v>
      </c>
      <c r="R5" s="30">
        <v>14</v>
      </c>
      <c r="S5" s="30">
        <v>15</v>
      </c>
      <c r="T5" s="30">
        <v>16</v>
      </c>
      <c r="U5" s="30">
        <v>17</v>
      </c>
      <c r="V5" s="30"/>
      <c r="W5" s="30"/>
      <c r="X5" s="30" t="s">
        <v>111</v>
      </c>
      <c r="Y5" s="30">
        <v>20</v>
      </c>
      <c r="Z5" s="101">
        <v>21</v>
      </c>
      <c r="AA5" s="30">
        <v>22</v>
      </c>
      <c r="AB5" s="2">
        <v>20</v>
      </c>
      <c r="AC5" s="2">
        <v>21</v>
      </c>
      <c r="AD5" s="2">
        <v>22</v>
      </c>
      <c r="AE5" s="2">
        <v>23</v>
      </c>
      <c r="AF5" s="2">
        <v>24</v>
      </c>
      <c r="AG5" s="2">
        <v>25</v>
      </c>
      <c r="AH5" s="2">
        <v>27</v>
      </c>
      <c r="AI5" s="2">
        <v>28</v>
      </c>
      <c r="AJ5" s="2">
        <v>29</v>
      </c>
      <c r="AK5" s="2">
        <v>30</v>
      </c>
      <c r="AL5" s="2">
        <v>31</v>
      </c>
      <c r="AM5" s="2">
        <v>32</v>
      </c>
      <c r="AN5" s="2">
        <v>33</v>
      </c>
      <c r="AO5" s="2">
        <v>34</v>
      </c>
      <c r="AP5" s="2">
        <v>35</v>
      </c>
      <c r="AQ5" s="2">
        <v>36</v>
      </c>
      <c r="AR5" s="2">
        <v>37</v>
      </c>
      <c r="AS5" s="2">
        <v>38</v>
      </c>
      <c r="AT5" s="2">
        <v>39</v>
      </c>
      <c r="AU5" s="2">
        <v>41</v>
      </c>
      <c r="AV5" s="2">
        <v>42</v>
      </c>
      <c r="AW5" s="2">
        <v>43</v>
      </c>
      <c r="AX5" s="2">
        <v>44</v>
      </c>
      <c r="AY5" s="34"/>
      <c r="AZ5" s="2">
        <v>44</v>
      </c>
      <c r="BA5" s="34">
        <v>45</v>
      </c>
      <c r="BB5" s="2">
        <v>46</v>
      </c>
      <c r="BC5" s="2">
        <v>47</v>
      </c>
      <c r="BD5" s="2">
        <v>48</v>
      </c>
      <c r="BE5" s="2">
        <v>49</v>
      </c>
      <c r="BF5" s="2">
        <v>50</v>
      </c>
      <c r="BG5" s="2">
        <v>51</v>
      </c>
      <c r="BH5" s="2">
        <v>52</v>
      </c>
      <c r="BI5" s="2">
        <v>53</v>
      </c>
    </row>
    <row r="6" spans="1:61" ht="15.75">
      <c r="A6" s="251" t="s">
        <v>119</v>
      </c>
      <c r="B6" s="279" t="s">
        <v>6</v>
      </c>
      <c r="C6" s="230" t="s">
        <v>7</v>
      </c>
      <c r="D6" s="33" t="s">
        <v>8</v>
      </c>
      <c r="E6" s="37">
        <f aca="true" t="shared" si="0" ref="E6:U7">E8+E11</f>
        <v>4</v>
      </c>
      <c r="F6" s="37">
        <f t="shared" si="0"/>
        <v>2</v>
      </c>
      <c r="G6" s="37">
        <f t="shared" si="0"/>
        <v>4</v>
      </c>
      <c r="H6" s="37">
        <f t="shared" si="0"/>
        <v>2</v>
      </c>
      <c r="I6" s="37">
        <f t="shared" si="0"/>
        <v>4</v>
      </c>
      <c r="J6" s="37">
        <f t="shared" si="0"/>
        <v>2</v>
      </c>
      <c r="K6" s="37">
        <f t="shared" si="0"/>
        <v>4</v>
      </c>
      <c r="L6" s="37">
        <f t="shared" si="0"/>
        <v>2</v>
      </c>
      <c r="M6" s="37">
        <f t="shared" si="0"/>
        <v>4</v>
      </c>
      <c r="N6" s="37">
        <f t="shared" si="0"/>
        <v>4</v>
      </c>
      <c r="O6" s="37">
        <f t="shared" si="0"/>
        <v>4</v>
      </c>
      <c r="P6" s="37">
        <f t="shared" si="0"/>
        <v>4</v>
      </c>
      <c r="Q6" s="37">
        <f t="shared" si="0"/>
        <v>4</v>
      </c>
      <c r="R6" s="37">
        <f t="shared" si="0"/>
        <v>4</v>
      </c>
      <c r="S6" s="37">
        <f t="shared" si="0"/>
        <v>2</v>
      </c>
      <c r="T6" s="37">
        <f t="shared" si="0"/>
        <v>2</v>
      </c>
      <c r="U6" s="37">
        <f t="shared" si="0"/>
        <v>2</v>
      </c>
      <c r="V6" s="10"/>
      <c r="W6" s="37">
        <f aca="true" t="shared" si="1" ref="W6:W39">SUM(E6:V6)</f>
        <v>54</v>
      </c>
      <c r="X6" s="37"/>
      <c r="Y6" s="10">
        <f aca="true" t="shared" si="2" ref="Y6:AD7">Y8+Y11</f>
        <v>4</v>
      </c>
      <c r="Z6" s="10">
        <f t="shared" si="2"/>
        <v>2</v>
      </c>
      <c r="AA6" s="10">
        <f t="shared" si="2"/>
        <v>0</v>
      </c>
      <c r="AB6" s="10">
        <f t="shared" si="2"/>
        <v>4</v>
      </c>
      <c r="AC6" s="10">
        <f t="shared" si="2"/>
        <v>4</v>
      </c>
      <c r="AD6" s="10">
        <f t="shared" si="2"/>
        <v>4</v>
      </c>
      <c r="AE6" s="10">
        <f>AE8+AE11</f>
        <v>4</v>
      </c>
      <c r="AF6" s="10">
        <f aca="true" t="shared" si="3" ref="AF6:AK7">AF8+AF11</f>
        <v>4</v>
      </c>
      <c r="AG6" s="10">
        <f t="shared" si="3"/>
        <v>4</v>
      </c>
      <c r="AH6" s="10">
        <f t="shared" si="3"/>
        <v>4</v>
      </c>
      <c r="AI6" s="10">
        <f t="shared" si="3"/>
        <v>4</v>
      </c>
      <c r="AJ6" s="10">
        <f t="shared" si="3"/>
        <v>4</v>
      </c>
      <c r="AK6" s="10">
        <f t="shared" si="3"/>
        <v>4</v>
      </c>
      <c r="AL6" s="102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37">
        <f aca="true" t="shared" si="4" ref="AY6:AY37">SUM(Y6:AX6)</f>
        <v>46</v>
      </c>
      <c r="AZ6" s="9"/>
      <c r="BA6" s="5"/>
      <c r="BB6" s="5"/>
      <c r="BC6" s="5"/>
      <c r="BD6" s="5"/>
      <c r="BE6" s="5"/>
      <c r="BF6" s="5"/>
      <c r="BG6" s="5"/>
      <c r="BH6" s="5"/>
      <c r="BI6" s="4" t="e">
        <f>BH6+BG6+BF6+BE6+BD6+BC6+BB6+BA6+AZ6+AW6+#REF!+AT6+AS6+AR6+AQ6+AP6+AO6+AN6+AM6+AL6+AK6+AJ6+AI6+AH6+AG6+AF6+AE6</f>
        <v>#REF!</v>
      </c>
    </row>
    <row r="7" spans="1:61" ht="15.75">
      <c r="A7" s="252"/>
      <c r="B7" s="280"/>
      <c r="C7" s="281"/>
      <c r="D7" s="33" t="s">
        <v>9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10"/>
      <c r="W7" s="37">
        <f t="shared" si="1"/>
        <v>0</v>
      </c>
      <c r="X7" s="37"/>
      <c r="Y7" s="10">
        <f t="shared" si="2"/>
        <v>0</v>
      </c>
      <c r="Z7" s="10">
        <f t="shared" si="2"/>
        <v>0</v>
      </c>
      <c r="AA7" s="10">
        <f t="shared" si="2"/>
        <v>0</v>
      </c>
      <c r="AB7" s="10">
        <f t="shared" si="2"/>
        <v>0</v>
      </c>
      <c r="AC7" s="10">
        <f t="shared" si="2"/>
        <v>0</v>
      </c>
      <c r="AD7" s="10">
        <f t="shared" si="2"/>
        <v>0</v>
      </c>
      <c r="AE7" s="10">
        <f>AE9+AE12</f>
        <v>0</v>
      </c>
      <c r="AF7" s="10">
        <f t="shared" si="3"/>
        <v>0</v>
      </c>
      <c r="AG7" s="10">
        <f t="shared" si="3"/>
        <v>0</v>
      </c>
      <c r="AH7" s="10">
        <f t="shared" si="3"/>
        <v>0</v>
      </c>
      <c r="AI7" s="10">
        <f t="shared" si="3"/>
        <v>0</v>
      </c>
      <c r="AJ7" s="10">
        <f t="shared" si="3"/>
        <v>0</v>
      </c>
      <c r="AK7" s="10">
        <f t="shared" si="3"/>
        <v>0</v>
      </c>
      <c r="AL7" s="102"/>
      <c r="AM7" s="10"/>
      <c r="AN7" s="10"/>
      <c r="AO7" s="10"/>
      <c r="AP7" s="10"/>
      <c r="AQ7" s="10"/>
      <c r="AR7" s="10"/>
      <c r="AS7" s="2"/>
      <c r="AT7" s="8"/>
      <c r="AU7" s="8"/>
      <c r="AV7" s="8"/>
      <c r="AW7" s="9"/>
      <c r="AX7" s="9"/>
      <c r="AY7" s="37">
        <f t="shared" si="4"/>
        <v>0</v>
      </c>
      <c r="AZ7" s="9"/>
      <c r="BA7" s="5"/>
      <c r="BB7" s="5"/>
      <c r="BC7" s="5"/>
      <c r="BD7" s="5"/>
      <c r="BE7" s="5"/>
      <c r="BF7" s="5"/>
      <c r="BG7" s="5"/>
      <c r="BH7" s="5"/>
      <c r="BI7" s="37" t="e">
        <f>BI9+BI12</f>
        <v>#REF!</v>
      </c>
    </row>
    <row r="8" spans="1:61" ht="15.75">
      <c r="A8" s="252"/>
      <c r="B8" s="221" t="s">
        <v>42</v>
      </c>
      <c r="C8" s="239" t="s">
        <v>41</v>
      </c>
      <c r="D8" s="38" t="s">
        <v>8</v>
      </c>
      <c r="E8" s="103">
        <v>2</v>
      </c>
      <c r="F8" s="103">
        <v>2</v>
      </c>
      <c r="G8" s="104">
        <v>2</v>
      </c>
      <c r="H8" s="104">
        <v>2</v>
      </c>
      <c r="I8" s="104">
        <v>2</v>
      </c>
      <c r="J8" s="104">
        <v>2</v>
      </c>
      <c r="K8" s="104">
        <v>2</v>
      </c>
      <c r="L8" s="49">
        <v>2</v>
      </c>
      <c r="M8" s="49">
        <v>2</v>
      </c>
      <c r="N8" s="49">
        <v>2</v>
      </c>
      <c r="O8" s="49">
        <v>2</v>
      </c>
      <c r="P8" s="49">
        <v>2</v>
      </c>
      <c r="Q8" s="49">
        <v>2</v>
      </c>
      <c r="R8" s="49">
        <v>2</v>
      </c>
      <c r="S8" s="49"/>
      <c r="T8" s="49"/>
      <c r="U8" s="50"/>
      <c r="V8" s="7"/>
      <c r="W8" s="105">
        <f t="shared" si="1"/>
        <v>28</v>
      </c>
      <c r="X8" s="105"/>
      <c r="Y8" s="49">
        <v>2</v>
      </c>
      <c r="Z8" s="49"/>
      <c r="AA8" s="49"/>
      <c r="AB8" s="49"/>
      <c r="AC8" s="49">
        <v>2</v>
      </c>
      <c r="AD8" s="49">
        <v>2</v>
      </c>
      <c r="AE8" s="49">
        <v>2</v>
      </c>
      <c r="AF8" s="49">
        <v>2</v>
      </c>
      <c r="AG8" s="49">
        <v>2</v>
      </c>
      <c r="AH8" s="49">
        <v>2</v>
      </c>
      <c r="AI8" s="49">
        <v>2</v>
      </c>
      <c r="AJ8" s="49">
        <v>2</v>
      </c>
      <c r="AK8" s="49">
        <v>2</v>
      </c>
      <c r="AL8" s="106"/>
      <c r="AM8" s="49"/>
      <c r="AN8" s="49"/>
      <c r="AO8" s="49"/>
      <c r="AP8" s="49"/>
      <c r="AQ8" s="49"/>
      <c r="AR8" s="49"/>
      <c r="AS8" s="51"/>
      <c r="AT8" s="49"/>
      <c r="AU8" s="49"/>
      <c r="AV8" s="49"/>
      <c r="AW8" s="50"/>
      <c r="AX8" s="50"/>
      <c r="AY8" s="37">
        <f t="shared" si="4"/>
        <v>20</v>
      </c>
      <c r="AZ8" s="50"/>
      <c r="BA8" s="5"/>
      <c r="BB8" s="5"/>
      <c r="BC8" s="5"/>
      <c r="BD8" s="5"/>
      <c r="BE8" s="5"/>
      <c r="BF8" s="5"/>
      <c r="BG8" s="5"/>
      <c r="BH8" s="5"/>
      <c r="BI8" s="4" t="e">
        <f>BH8+BG8+BF8+BE8+BD8+BC8+BB8+BA8+AZ8+AW8+#REF!+AT8+AS8+AR8+AQ8+AP8+AO8+AN8+AM8+AL8+AK8+AJ8+AI8+AH8+AG8+AF8+AE8</f>
        <v>#REF!</v>
      </c>
    </row>
    <row r="9" spans="1:61" ht="15.75">
      <c r="A9" s="252"/>
      <c r="B9" s="222"/>
      <c r="C9" s="277"/>
      <c r="D9" s="38" t="s">
        <v>9</v>
      </c>
      <c r="E9" s="103"/>
      <c r="F9" s="103"/>
      <c r="G9" s="104"/>
      <c r="H9" s="104"/>
      <c r="I9" s="104"/>
      <c r="J9" s="104"/>
      <c r="K9" s="104"/>
      <c r="L9" s="49"/>
      <c r="M9" s="49"/>
      <c r="N9" s="49"/>
      <c r="O9" s="49"/>
      <c r="P9" s="49"/>
      <c r="Q9" s="49"/>
      <c r="R9" s="49"/>
      <c r="S9" s="49"/>
      <c r="T9" s="49"/>
      <c r="U9" s="50"/>
      <c r="V9" s="7"/>
      <c r="W9" s="105">
        <f t="shared" si="1"/>
        <v>0</v>
      </c>
      <c r="X9" s="105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106"/>
      <c r="AM9" s="49"/>
      <c r="AN9" s="49"/>
      <c r="AO9" s="49"/>
      <c r="AP9" s="49"/>
      <c r="AQ9" s="49"/>
      <c r="AR9" s="49"/>
      <c r="AS9" s="51"/>
      <c r="AT9" s="49"/>
      <c r="AU9" s="49"/>
      <c r="AV9" s="49"/>
      <c r="AW9" s="50"/>
      <c r="AX9" s="50"/>
      <c r="AY9" s="37">
        <f t="shared" si="4"/>
        <v>0</v>
      </c>
      <c r="AZ9" s="50"/>
      <c r="BA9" s="5"/>
      <c r="BB9" s="5"/>
      <c r="BC9" s="5"/>
      <c r="BD9" s="5"/>
      <c r="BE9" s="5"/>
      <c r="BF9" s="5"/>
      <c r="BG9" s="5"/>
      <c r="BH9" s="5"/>
      <c r="BI9" s="4" t="e">
        <f>BH9+BG9+BF9+BE9+BD9+BC9+BB9+BA9+AZ9+AW9+#REF!+AT9+AS9+AR9+AQ9+AP9+AO9+AN9+AM9+AL9+AK9+AJ9+AI9+AH9+AG9+AF9+AE9</f>
        <v>#REF!</v>
      </c>
    </row>
    <row r="10" spans="1:61" ht="23.25">
      <c r="A10" s="252"/>
      <c r="B10" s="223"/>
      <c r="C10" s="240"/>
      <c r="D10" s="58" t="s">
        <v>57</v>
      </c>
      <c r="E10" s="103"/>
      <c r="F10" s="103"/>
      <c r="G10" s="104"/>
      <c r="H10" s="104"/>
      <c r="I10" s="104"/>
      <c r="J10" s="104"/>
      <c r="K10" s="104"/>
      <c r="L10" s="49"/>
      <c r="M10" s="49"/>
      <c r="N10" s="49"/>
      <c r="O10" s="49"/>
      <c r="P10" s="49"/>
      <c r="Q10" s="49"/>
      <c r="R10" s="49"/>
      <c r="S10" s="49"/>
      <c r="T10" s="49"/>
      <c r="U10" s="50"/>
      <c r="V10" s="7"/>
      <c r="W10" s="105">
        <f t="shared" si="1"/>
        <v>0</v>
      </c>
      <c r="X10" s="105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106"/>
      <c r="AM10" s="49"/>
      <c r="AN10" s="49"/>
      <c r="AO10" s="49"/>
      <c r="AP10" s="49"/>
      <c r="AQ10" s="49"/>
      <c r="AR10" s="49"/>
      <c r="AS10" s="51"/>
      <c r="AT10" s="49"/>
      <c r="AU10" s="49"/>
      <c r="AV10" s="49"/>
      <c r="AW10" s="50"/>
      <c r="AX10" s="50"/>
      <c r="AY10" s="37">
        <f t="shared" si="4"/>
        <v>0</v>
      </c>
      <c r="AZ10" s="50"/>
      <c r="BA10" s="5"/>
      <c r="BB10" s="5"/>
      <c r="BC10" s="5"/>
      <c r="BD10" s="5"/>
      <c r="BE10" s="5"/>
      <c r="BF10" s="5"/>
      <c r="BG10" s="5"/>
      <c r="BH10" s="5"/>
      <c r="BI10" s="4" t="e">
        <f>BH10+BG10+BF10+BE10+BD10+BC10+BB10+BA10+AZ10+AW10+#REF!+AT10+AS10+AR10+AQ10+AP10+AO10+AN10+AM10+AL10+AK10+AJ10+AI10+AH10+AG10+AF10+AE10</f>
        <v>#REF!</v>
      </c>
    </row>
    <row r="11" spans="1:61" ht="15.75">
      <c r="A11" s="252"/>
      <c r="B11" s="221" t="s">
        <v>13</v>
      </c>
      <c r="C11" s="233" t="s">
        <v>14</v>
      </c>
      <c r="D11" s="38" t="s">
        <v>8</v>
      </c>
      <c r="E11" s="107">
        <v>2</v>
      </c>
      <c r="F11" s="107"/>
      <c r="G11" s="108">
        <v>2</v>
      </c>
      <c r="H11" s="108"/>
      <c r="I11" s="108">
        <v>2</v>
      </c>
      <c r="J11" s="108"/>
      <c r="K11" s="108">
        <v>2</v>
      </c>
      <c r="L11" s="8"/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8">
        <v>2</v>
      </c>
      <c r="S11" s="8">
        <v>2</v>
      </c>
      <c r="T11" s="8">
        <v>2</v>
      </c>
      <c r="U11" s="109">
        <v>2</v>
      </c>
      <c r="V11" s="7"/>
      <c r="W11" s="105">
        <f t="shared" si="1"/>
        <v>26</v>
      </c>
      <c r="X11" s="105"/>
      <c r="Y11" s="7">
        <v>2</v>
      </c>
      <c r="Z11" s="7">
        <v>2</v>
      </c>
      <c r="AA11" s="7"/>
      <c r="AB11" s="7">
        <v>4</v>
      </c>
      <c r="AC11" s="7">
        <v>2</v>
      </c>
      <c r="AD11" s="7">
        <v>2</v>
      </c>
      <c r="AE11" s="7">
        <v>2</v>
      </c>
      <c r="AF11" s="7">
        <v>2</v>
      </c>
      <c r="AG11" s="7">
        <v>2</v>
      </c>
      <c r="AH11" s="7">
        <v>2</v>
      </c>
      <c r="AI11" s="7">
        <v>2</v>
      </c>
      <c r="AJ11" s="7">
        <v>2</v>
      </c>
      <c r="AK11" s="7">
        <v>2</v>
      </c>
      <c r="AL11" s="110"/>
      <c r="AM11" s="7"/>
      <c r="AN11" s="7"/>
      <c r="AO11" s="7"/>
      <c r="AP11" s="7"/>
      <c r="AQ11" s="7"/>
      <c r="AR11" s="7"/>
      <c r="AS11" s="2"/>
      <c r="AT11" s="7"/>
      <c r="AU11" s="31"/>
      <c r="AV11" s="31"/>
      <c r="AW11" s="7"/>
      <c r="AX11" s="7"/>
      <c r="AY11" s="37">
        <f t="shared" si="4"/>
        <v>26</v>
      </c>
      <c r="AZ11" s="7"/>
      <c r="BA11" s="5"/>
      <c r="BB11" s="5"/>
      <c r="BC11" s="5"/>
      <c r="BD11" s="5"/>
      <c r="BE11" s="5"/>
      <c r="BF11" s="5"/>
      <c r="BG11" s="5"/>
      <c r="BH11" s="5"/>
      <c r="BI11" s="4" t="e">
        <f>BH11+BG11+BF11+BE11+BD11+BC11+BB11+BA11+AZ11+AW11+#REF!+AT11+AS11+AR11+AQ11+AP11+AO11+AN11+AM11+AL11+AK11+AJ11+AI11+AH11+AG11+AF11+AE11</f>
        <v>#REF!</v>
      </c>
    </row>
    <row r="12" spans="1:61" ht="15.75">
      <c r="A12" s="252"/>
      <c r="B12" s="222"/>
      <c r="C12" s="241"/>
      <c r="D12" s="38" t="s">
        <v>9</v>
      </c>
      <c r="E12" s="111"/>
      <c r="F12" s="111"/>
      <c r="G12" s="112"/>
      <c r="H12" s="112"/>
      <c r="I12" s="112"/>
      <c r="J12" s="112"/>
      <c r="K12" s="112"/>
      <c r="L12" s="8"/>
      <c r="M12" s="8"/>
      <c r="N12" s="8"/>
      <c r="O12" s="8"/>
      <c r="P12" s="8"/>
      <c r="Q12" s="8"/>
      <c r="R12" s="8"/>
      <c r="S12" s="8"/>
      <c r="T12" s="8"/>
      <c r="U12" s="30"/>
      <c r="V12" s="7"/>
      <c r="W12" s="105">
        <f t="shared" si="1"/>
        <v>0</v>
      </c>
      <c r="X12" s="10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13"/>
      <c r="AM12" s="8"/>
      <c r="AN12" s="8"/>
      <c r="AO12" s="8"/>
      <c r="AP12" s="8"/>
      <c r="AQ12" s="8"/>
      <c r="AR12" s="8"/>
      <c r="AS12" s="2"/>
      <c r="AT12" s="8"/>
      <c r="AU12" s="8"/>
      <c r="AV12" s="8"/>
      <c r="AW12" s="9"/>
      <c r="AX12" s="9"/>
      <c r="AY12" s="37">
        <f t="shared" si="4"/>
        <v>0</v>
      </c>
      <c r="AZ12" s="9"/>
      <c r="BA12" s="5"/>
      <c r="BB12" s="5"/>
      <c r="BC12" s="5"/>
      <c r="BD12" s="5"/>
      <c r="BE12" s="5"/>
      <c r="BF12" s="5"/>
      <c r="BG12" s="5"/>
      <c r="BH12" s="5"/>
      <c r="BI12" s="4" t="e">
        <f>BH12+BG12+BF12+BE12+BD12+BC12+BB12+BA12+AZ12+AW12+#REF!+AT12+AS12+AR12+AQ12+AP12+AO12+AN12+AM12+AL12+AK12+AJ12+AI12+AH12+AG12+AF12+AE12</f>
        <v>#REF!</v>
      </c>
    </row>
    <row r="13" spans="1:61" ht="23.25">
      <c r="A13" s="252"/>
      <c r="B13" s="223"/>
      <c r="C13" s="234"/>
      <c r="D13" s="58" t="s">
        <v>57</v>
      </c>
      <c r="E13" s="111"/>
      <c r="F13" s="111"/>
      <c r="G13" s="112"/>
      <c r="H13" s="112"/>
      <c r="I13" s="112"/>
      <c r="J13" s="112"/>
      <c r="K13" s="112"/>
      <c r="L13" s="8"/>
      <c r="M13" s="8"/>
      <c r="N13" s="8"/>
      <c r="O13" s="8"/>
      <c r="P13" s="8"/>
      <c r="Q13" s="8"/>
      <c r="R13" s="8"/>
      <c r="S13" s="8"/>
      <c r="T13" s="8"/>
      <c r="U13" s="30"/>
      <c r="V13" s="7"/>
      <c r="W13" s="105">
        <f t="shared" si="1"/>
        <v>0</v>
      </c>
      <c r="X13" s="10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13"/>
      <c r="AM13" s="8"/>
      <c r="AN13" s="8"/>
      <c r="AO13" s="8"/>
      <c r="AP13" s="8"/>
      <c r="AQ13" s="8"/>
      <c r="AR13" s="8"/>
      <c r="AS13" s="2"/>
      <c r="AT13" s="8"/>
      <c r="AU13" s="8"/>
      <c r="AV13" s="8"/>
      <c r="AW13" s="9"/>
      <c r="AX13" s="9"/>
      <c r="AY13" s="37">
        <f t="shared" si="4"/>
        <v>0</v>
      </c>
      <c r="AZ13" s="9"/>
      <c r="BA13" s="5"/>
      <c r="BB13" s="5"/>
      <c r="BC13" s="5"/>
      <c r="BD13" s="5"/>
      <c r="BE13" s="5"/>
      <c r="BF13" s="5"/>
      <c r="BG13" s="5"/>
      <c r="BH13" s="5"/>
      <c r="BI13" s="4" t="e">
        <f>BH13+BG13+BF13+BE13+BD13+BC13+BB13+BA13+AZ13+AW13+#REF!+AT13+AS13+AR13+AQ13+AP13+AO13+AN13+AM13+AL13+AK13+AJ13+AI13+AH13+AG13+AF13+AE13</f>
        <v>#REF!</v>
      </c>
    </row>
    <row r="14" spans="1:61" ht="15.75">
      <c r="A14" s="252"/>
      <c r="B14" s="254" t="s">
        <v>20</v>
      </c>
      <c r="C14" s="230" t="s">
        <v>46</v>
      </c>
      <c r="D14" s="33" t="s">
        <v>12</v>
      </c>
      <c r="E14" s="37">
        <f aca="true" t="shared" si="5" ref="E14:K15">E16+E19</f>
        <v>8</v>
      </c>
      <c r="F14" s="37">
        <f t="shared" si="5"/>
        <v>8</v>
      </c>
      <c r="G14" s="37">
        <f t="shared" si="5"/>
        <v>8</v>
      </c>
      <c r="H14" s="37">
        <f t="shared" si="5"/>
        <v>8</v>
      </c>
      <c r="I14" s="37">
        <f t="shared" si="5"/>
        <v>8</v>
      </c>
      <c r="J14" s="37">
        <f t="shared" si="5"/>
        <v>8</v>
      </c>
      <c r="K14" s="37">
        <f t="shared" si="5"/>
        <v>8</v>
      </c>
      <c r="L14" s="37">
        <f>L16+L19</f>
        <v>6</v>
      </c>
      <c r="M14" s="37">
        <f aca="true" t="shared" si="6" ref="M14:U15">M16+M19</f>
        <v>10</v>
      </c>
      <c r="N14" s="37">
        <f t="shared" si="6"/>
        <v>8</v>
      </c>
      <c r="O14" s="37">
        <f t="shared" si="6"/>
        <v>4</v>
      </c>
      <c r="P14" s="37">
        <f t="shared" si="6"/>
        <v>4</v>
      </c>
      <c r="Q14" s="37">
        <f t="shared" si="6"/>
        <v>4</v>
      </c>
      <c r="R14" s="37">
        <f t="shared" si="6"/>
        <v>2</v>
      </c>
      <c r="S14" s="37">
        <f t="shared" si="6"/>
        <v>2</v>
      </c>
      <c r="T14" s="37">
        <f t="shared" si="6"/>
        <v>2</v>
      </c>
      <c r="U14" s="37">
        <f t="shared" si="6"/>
        <v>2</v>
      </c>
      <c r="V14" s="7"/>
      <c r="W14" s="105">
        <f t="shared" si="1"/>
        <v>100</v>
      </c>
      <c r="X14" s="3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2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37">
        <f t="shared" si="4"/>
        <v>0</v>
      </c>
      <c r="AZ14" s="10"/>
      <c r="BA14" s="37"/>
      <c r="BB14" s="37"/>
      <c r="BC14" s="37"/>
      <c r="BD14" s="37"/>
      <c r="BE14" s="37"/>
      <c r="BF14" s="37"/>
      <c r="BG14" s="37"/>
      <c r="BH14" s="37"/>
      <c r="BI14" s="4" t="e">
        <f>BH14+BG14+BF14+BE14+BD14+BC14+BB14+BA14+AZ14+AW14+#REF!+AT14+AS14+AR14+AQ14+AP14+AO14+AN14+AM14+AL14+AK14+AJ14+AI14+AH14+AG14+AF14+AE14</f>
        <v>#REF!</v>
      </c>
    </row>
    <row r="15" spans="1:61" ht="15.75">
      <c r="A15" s="252"/>
      <c r="B15" s="272"/>
      <c r="C15" s="281"/>
      <c r="D15" s="33" t="s">
        <v>9</v>
      </c>
      <c r="E15" s="36">
        <f t="shared" si="5"/>
        <v>0</v>
      </c>
      <c r="F15" s="36">
        <f t="shared" si="5"/>
        <v>0</v>
      </c>
      <c r="G15" s="36">
        <f t="shared" si="5"/>
        <v>0</v>
      </c>
      <c r="H15" s="36">
        <f t="shared" si="5"/>
        <v>0</v>
      </c>
      <c r="I15" s="36">
        <f t="shared" si="5"/>
        <v>0</v>
      </c>
      <c r="J15" s="36">
        <f t="shared" si="5"/>
        <v>0</v>
      </c>
      <c r="K15" s="36">
        <f t="shared" si="5"/>
        <v>0</v>
      </c>
      <c r="L15" s="36">
        <f>L17+L20</f>
        <v>0</v>
      </c>
      <c r="M15" s="36">
        <f t="shared" si="6"/>
        <v>0</v>
      </c>
      <c r="N15" s="36">
        <f t="shared" si="6"/>
        <v>0</v>
      </c>
      <c r="O15" s="36">
        <f t="shared" si="6"/>
        <v>0</v>
      </c>
      <c r="P15" s="36">
        <f t="shared" si="6"/>
        <v>0</v>
      </c>
      <c r="Q15" s="36">
        <f t="shared" si="6"/>
        <v>0</v>
      </c>
      <c r="R15" s="36">
        <f t="shared" si="6"/>
        <v>0</v>
      </c>
      <c r="S15" s="36">
        <f t="shared" si="6"/>
        <v>0</v>
      </c>
      <c r="T15" s="36">
        <f t="shared" si="6"/>
        <v>0</v>
      </c>
      <c r="U15" s="36">
        <f t="shared" si="6"/>
        <v>0</v>
      </c>
      <c r="V15" s="7"/>
      <c r="W15" s="105">
        <f t="shared" si="1"/>
        <v>0</v>
      </c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1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37">
        <f t="shared" si="4"/>
        <v>0</v>
      </c>
      <c r="AZ15" s="8"/>
      <c r="BA15" s="36"/>
      <c r="BB15" s="36"/>
      <c r="BC15" s="36"/>
      <c r="BD15" s="36"/>
      <c r="BE15" s="36"/>
      <c r="BF15" s="36"/>
      <c r="BG15" s="36"/>
      <c r="BH15" s="36"/>
      <c r="BI15" s="4" t="e">
        <f>BH15+BG15+BF15+BE15+BD15+BC15+BB15+BA15+AZ15+AW15+#REF!+AT15+AS15+AR15+AQ15+AP15+AO15+AN15+AM15+AL15+AK15+AJ15+AI15+AH15+AG15+AF15+AE15</f>
        <v>#REF!</v>
      </c>
    </row>
    <row r="16" spans="1:61" ht="15.75">
      <c r="A16" s="252"/>
      <c r="B16" s="221" t="s">
        <v>120</v>
      </c>
      <c r="C16" s="239" t="s">
        <v>121</v>
      </c>
      <c r="D16" s="38" t="s">
        <v>12</v>
      </c>
      <c r="E16" s="111">
        <v>4</v>
      </c>
      <c r="F16" s="111">
        <v>4</v>
      </c>
      <c r="G16" s="112">
        <v>4</v>
      </c>
      <c r="H16" s="112">
        <v>4</v>
      </c>
      <c r="I16" s="112">
        <v>4</v>
      </c>
      <c r="J16" s="112">
        <v>4</v>
      </c>
      <c r="K16" s="112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2</v>
      </c>
      <c r="S16" s="8">
        <v>2</v>
      </c>
      <c r="T16" s="8">
        <v>2</v>
      </c>
      <c r="U16" s="8">
        <v>2</v>
      </c>
      <c r="V16" s="7" t="s">
        <v>109</v>
      </c>
      <c r="W16" s="105">
        <f t="shared" si="1"/>
        <v>60</v>
      </c>
      <c r="X16" s="10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13"/>
      <c r="AM16" s="8"/>
      <c r="AN16" s="8"/>
      <c r="AO16" s="8"/>
      <c r="AP16" s="8"/>
      <c r="AQ16" s="8"/>
      <c r="AR16" s="8"/>
      <c r="AS16" s="41"/>
      <c r="AT16" s="8"/>
      <c r="AU16" s="8"/>
      <c r="AV16" s="8"/>
      <c r="AW16" s="29"/>
      <c r="AX16" s="29"/>
      <c r="AY16" s="37">
        <f t="shared" si="4"/>
        <v>0</v>
      </c>
      <c r="AZ16" s="29"/>
      <c r="BA16" s="5"/>
      <c r="BB16" s="5"/>
      <c r="BC16" s="5"/>
      <c r="BD16" s="5"/>
      <c r="BE16" s="5"/>
      <c r="BF16" s="5"/>
      <c r="BG16" s="5"/>
      <c r="BH16" s="5"/>
      <c r="BI16" s="4" t="e">
        <f>BH16+BG16+BF16+BE16+BD16+BC16+BB16+BA16+AZ16+AW16+#REF!+AT16+AS16+AR16+AQ16+AP16+AO16+AN16+AM16+AL16+AK16+AJ16+AI16+AH16+AG16+AF16+AE16</f>
        <v>#REF!</v>
      </c>
    </row>
    <row r="17" spans="1:61" ht="15.75">
      <c r="A17" s="252"/>
      <c r="B17" s="222"/>
      <c r="C17" s="277"/>
      <c r="D17" s="38" t="s">
        <v>9</v>
      </c>
      <c r="E17" s="111"/>
      <c r="F17" s="111"/>
      <c r="G17" s="112"/>
      <c r="H17" s="112"/>
      <c r="I17" s="112"/>
      <c r="J17" s="112"/>
      <c r="K17" s="112"/>
      <c r="L17" s="8"/>
      <c r="M17" s="8"/>
      <c r="N17" s="8"/>
      <c r="O17" s="8"/>
      <c r="P17" s="8"/>
      <c r="Q17" s="8"/>
      <c r="R17" s="8"/>
      <c r="S17" s="8"/>
      <c r="T17" s="8"/>
      <c r="U17" s="8"/>
      <c r="V17" s="7"/>
      <c r="W17" s="105">
        <f t="shared" si="1"/>
        <v>0</v>
      </c>
      <c r="X17" s="10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13"/>
      <c r="AM17" s="8"/>
      <c r="AN17" s="8"/>
      <c r="AO17" s="8"/>
      <c r="AP17" s="8"/>
      <c r="AQ17" s="8"/>
      <c r="AR17" s="8"/>
      <c r="AS17" s="41"/>
      <c r="AT17" s="8"/>
      <c r="AU17" s="8"/>
      <c r="AV17" s="8"/>
      <c r="AW17" s="29"/>
      <c r="AX17" s="29"/>
      <c r="AY17" s="37">
        <f t="shared" si="4"/>
        <v>0</v>
      </c>
      <c r="AZ17" s="29"/>
      <c r="BA17" s="5"/>
      <c r="BB17" s="5"/>
      <c r="BC17" s="5"/>
      <c r="BD17" s="5"/>
      <c r="BE17" s="5"/>
      <c r="BF17" s="5"/>
      <c r="BG17" s="5"/>
      <c r="BH17" s="5"/>
      <c r="BI17" s="4" t="e">
        <f>BH17+BG17+BF17+BE17+BD17+BC17+BB17+BA17+AZ17+AW17+#REF!+AT17+AS17+AR17+AQ17+AP17+AO17+AN17+AM17+AL17+AK17+AJ17+AI17+AH17+AG17+AF17+AE17</f>
        <v>#REF!</v>
      </c>
    </row>
    <row r="18" spans="1:61" ht="23.25">
      <c r="A18" s="252"/>
      <c r="B18" s="223"/>
      <c r="C18" s="240"/>
      <c r="D18" s="58" t="s">
        <v>57</v>
      </c>
      <c r="E18" s="111"/>
      <c r="F18" s="111"/>
      <c r="G18" s="112"/>
      <c r="H18" s="112"/>
      <c r="I18" s="112"/>
      <c r="J18" s="112"/>
      <c r="K18" s="112"/>
      <c r="L18" s="8"/>
      <c r="M18" s="8"/>
      <c r="N18" s="8"/>
      <c r="O18" s="8"/>
      <c r="P18" s="8"/>
      <c r="Q18" s="8"/>
      <c r="R18" s="8"/>
      <c r="S18" s="8"/>
      <c r="T18" s="8"/>
      <c r="U18" s="8"/>
      <c r="V18" s="7"/>
      <c r="W18" s="105">
        <f t="shared" si="1"/>
        <v>0</v>
      </c>
      <c r="X18" s="10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13"/>
      <c r="AM18" s="8"/>
      <c r="AN18" s="8"/>
      <c r="AO18" s="8"/>
      <c r="AP18" s="8"/>
      <c r="AQ18" s="8"/>
      <c r="AR18" s="8"/>
      <c r="AS18" s="41"/>
      <c r="AT18" s="8"/>
      <c r="AU18" s="8"/>
      <c r="AV18" s="8"/>
      <c r="AW18" s="29"/>
      <c r="AX18" s="29"/>
      <c r="AY18" s="37">
        <f t="shared" si="4"/>
        <v>0</v>
      </c>
      <c r="AZ18" s="29"/>
      <c r="BA18" s="5"/>
      <c r="BB18" s="5"/>
      <c r="BC18" s="5"/>
      <c r="BD18" s="5"/>
      <c r="BE18" s="5"/>
      <c r="BF18" s="5"/>
      <c r="BG18" s="5"/>
      <c r="BH18" s="5"/>
      <c r="BI18" s="4" t="e">
        <f>BH18+BG18+BF18+BE18+BD18+BC18+BB18+BA18+AZ18+AW18+#REF!+AT18+AS18+AR18+AQ18+AP18+AO18+AN18+AM18+AL18+AK18+AJ18+AI18+AH18+AG18+AF18+AE18</f>
        <v>#REF!</v>
      </c>
    </row>
    <row r="19" spans="1:61" ht="15.75">
      <c r="A19" s="252"/>
      <c r="B19" s="221" t="s">
        <v>122</v>
      </c>
      <c r="C19" s="233" t="s">
        <v>123</v>
      </c>
      <c r="D19" s="38" t="s">
        <v>12</v>
      </c>
      <c r="E19" s="107">
        <v>4</v>
      </c>
      <c r="F19" s="107">
        <v>4</v>
      </c>
      <c r="G19" s="108">
        <v>4</v>
      </c>
      <c r="H19" s="108">
        <v>4</v>
      </c>
      <c r="I19" s="108">
        <v>4</v>
      </c>
      <c r="J19" s="108">
        <v>4</v>
      </c>
      <c r="K19" s="108">
        <v>4</v>
      </c>
      <c r="L19" s="8">
        <v>2</v>
      </c>
      <c r="M19" s="8">
        <v>6</v>
      </c>
      <c r="N19" s="8">
        <v>4</v>
      </c>
      <c r="O19" s="8"/>
      <c r="P19" s="8"/>
      <c r="Q19" s="8"/>
      <c r="R19" s="8"/>
      <c r="S19" s="8"/>
      <c r="T19" s="8"/>
      <c r="U19" s="109"/>
      <c r="V19" s="7" t="s">
        <v>109</v>
      </c>
      <c r="W19" s="105">
        <f t="shared" si="1"/>
        <v>40</v>
      </c>
      <c r="X19" s="10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2"/>
      <c r="AM19" s="10"/>
      <c r="AN19" s="10"/>
      <c r="AO19" s="10"/>
      <c r="AP19" s="10"/>
      <c r="AQ19" s="10"/>
      <c r="AR19" s="10"/>
      <c r="AS19" s="2"/>
      <c r="AT19" s="10"/>
      <c r="AU19" s="10"/>
      <c r="AV19" s="10"/>
      <c r="AW19" s="62"/>
      <c r="AX19" s="62"/>
      <c r="AY19" s="37">
        <f t="shared" si="4"/>
        <v>0</v>
      </c>
      <c r="AZ19" s="62"/>
      <c r="BA19" s="5"/>
      <c r="BB19" s="5"/>
      <c r="BC19" s="5"/>
      <c r="BD19" s="5"/>
      <c r="BE19" s="5"/>
      <c r="BF19" s="5"/>
      <c r="BG19" s="5"/>
      <c r="BH19" s="5"/>
      <c r="BI19" s="4" t="e">
        <f>BH19+BG19+BF19+BE19+BD19+BC19+BB19+BA19+AZ19+AW19+#REF!+AT19+AS19+AR19+AQ19+AP19+AO19+AN19+AM19+AL19+AK19+AJ19+AI19+AH19+AG19+AF19+AE19</f>
        <v>#REF!</v>
      </c>
    </row>
    <row r="20" spans="1:61" ht="15.75">
      <c r="A20" s="252"/>
      <c r="B20" s="222"/>
      <c r="C20" s="241"/>
      <c r="D20" s="38" t="s">
        <v>9</v>
      </c>
      <c r="E20" s="111"/>
      <c r="F20" s="111"/>
      <c r="G20" s="112"/>
      <c r="H20" s="112"/>
      <c r="I20" s="112"/>
      <c r="J20" s="112"/>
      <c r="K20" s="112"/>
      <c r="L20" s="8"/>
      <c r="M20" s="8"/>
      <c r="N20" s="8"/>
      <c r="O20" s="8"/>
      <c r="P20" s="8"/>
      <c r="Q20" s="8"/>
      <c r="R20" s="8"/>
      <c r="S20" s="8"/>
      <c r="T20" s="8"/>
      <c r="U20" s="30"/>
      <c r="V20" s="7"/>
      <c r="W20" s="105">
        <f t="shared" si="1"/>
        <v>0</v>
      </c>
      <c r="X20" s="10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3"/>
      <c r="AM20" s="8"/>
      <c r="AN20" s="8"/>
      <c r="AO20" s="8"/>
      <c r="AP20" s="8"/>
      <c r="AQ20" s="8"/>
      <c r="AR20" s="8"/>
      <c r="AS20" s="2"/>
      <c r="AT20" s="8"/>
      <c r="AU20" s="8"/>
      <c r="AV20" s="8"/>
      <c r="AW20" s="29"/>
      <c r="AX20" s="29"/>
      <c r="AY20" s="37">
        <f t="shared" si="4"/>
        <v>0</v>
      </c>
      <c r="AZ20" s="29"/>
      <c r="BA20" s="5"/>
      <c r="BB20" s="5"/>
      <c r="BC20" s="5"/>
      <c r="BD20" s="5"/>
      <c r="BE20" s="5"/>
      <c r="BF20" s="5"/>
      <c r="BG20" s="5"/>
      <c r="BH20" s="5"/>
      <c r="BI20" s="4" t="e">
        <f>BH20+BG20+BF20+BE20+BD20+BC20+BB20+BA20+AZ20+AW20+#REF!+AT20+AS20+AR20+AQ20+AP20+AO20+AN20+AM20+AL20+AK20+AJ20+AI20+AH20+AG20+AF20+AE20</f>
        <v>#REF!</v>
      </c>
    </row>
    <row r="21" spans="1:61" ht="23.25">
      <c r="A21" s="252"/>
      <c r="B21" s="223"/>
      <c r="C21" s="234"/>
      <c r="D21" s="58" t="s">
        <v>57</v>
      </c>
      <c r="E21" s="111"/>
      <c r="F21" s="111"/>
      <c r="G21" s="112"/>
      <c r="H21" s="112"/>
      <c r="I21" s="112"/>
      <c r="J21" s="112"/>
      <c r="K21" s="112"/>
      <c r="L21" s="8"/>
      <c r="M21" s="8"/>
      <c r="N21" s="8"/>
      <c r="O21" s="8"/>
      <c r="P21" s="8"/>
      <c r="Q21" s="8"/>
      <c r="R21" s="8"/>
      <c r="S21" s="8"/>
      <c r="T21" s="8"/>
      <c r="U21" s="30"/>
      <c r="V21" s="7"/>
      <c r="W21" s="105">
        <f t="shared" si="1"/>
        <v>0</v>
      </c>
      <c r="X21" s="10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13"/>
      <c r="AM21" s="8"/>
      <c r="AN21" s="8"/>
      <c r="AO21" s="8"/>
      <c r="AP21" s="8"/>
      <c r="AQ21" s="8"/>
      <c r="AR21" s="8"/>
      <c r="AS21" s="2"/>
      <c r="AT21" s="8"/>
      <c r="AU21" s="8"/>
      <c r="AV21" s="8"/>
      <c r="AW21" s="29"/>
      <c r="AX21" s="29"/>
      <c r="AY21" s="37">
        <f t="shared" si="4"/>
        <v>0</v>
      </c>
      <c r="AZ21" s="29"/>
      <c r="BA21" s="5"/>
      <c r="BB21" s="5"/>
      <c r="BC21" s="5"/>
      <c r="BD21" s="5"/>
      <c r="BE21" s="5"/>
      <c r="BF21" s="5"/>
      <c r="BG21" s="5"/>
      <c r="BH21" s="5"/>
      <c r="BI21" s="4" t="e">
        <f>BH21+BG21+BF21+BE21+BD21+BC21+BB21+BA21+AZ21+AW21+#REF!+AT21+AS21+AR21+AQ21+AP21+AO21+AN21+AM21+AL21+AK21+AJ21+AI21+AH21+AG21+AF21+AE21</f>
        <v>#REF!</v>
      </c>
    </row>
    <row r="22" spans="1:61" ht="15.75">
      <c r="A22" s="252"/>
      <c r="B22" s="221" t="s">
        <v>124</v>
      </c>
      <c r="C22" s="233" t="s">
        <v>125</v>
      </c>
      <c r="D22" s="38" t="s">
        <v>12</v>
      </c>
      <c r="E22" s="111"/>
      <c r="F22" s="111"/>
      <c r="G22" s="112"/>
      <c r="H22" s="112"/>
      <c r="I22" s="112"/>
      <c r="J22" s="112"/>
      <c r="K22" s="112"/>
      <c r="L22" s="8"/>
      <c r="M22" s="8"/>
      <c r="N22" s="8"/>
      <c r="O22" s="8"/>
      <c r="P22" s="8"/>
      <c r="Q22" s="8"/>
      <c r="R22" s="8"/>
      <c r="S22" s="8"/>
      <c r="T22" s="8"/>
      <c r="U22" s="30"/>
      <c r="V22" s="7"/>
      <c r="W22" s="105">
        <f t="shared" si="1"/>
        <v>0</v>
      </c>
      <c r="X22" s="105"/>
      <c r="Y22" s="8">
        <v>4</v>
      </c>
      <c r="Z22" s="8">
        <v>4</v>
      </c>
      <c r="AA22" s="8">
        <v>4</v>
      </c>
      <c r="AB22" s="8">
        <v>4</v>
      </c>
      <c r="AC22" s="8">
        <v>2</v>
      </c>
      <c r="AD22" s="8">
        <v>2</v>
      </c>
      <c r="AE22" s="8">
        <v>2</v>
      </c>
      <c r="AF22" s="8">
        <v>2</v>
      </c>
      <c r="AG22" s="8">
        <v>2</v>
      </c>
      <c r="AH22" s="8">
        <v>2</v>
      </c>
      <c r="AI22" s="8">
        <v>2</v>
      </c>
      <c r="AJ22" s="8">
        <v>2</v>
      </c>
      <c r="AK22" s="8"/>
      <c r="AL22" s="113">
        <v>36</v>
      </c>
      <c r="AM22" s="8"/>
      <c r="AN22" s="8"/>
      <c r="AO22" s="8"/>
      <c r="AP22" s="8"/>
      <c r="AQ22" s="8"/>
      <c r="AR22" s="8"/>
      <c r="AS22" s="2"/>
      <c r="AT22" s="8"/>
      <c r="AU22" s="8"/>
      <c r="AV22" s="8"/>
      <c r="AW22" s="29"/>
      <c r="AX22" s="29" t="s">
        <v>126</v>
      </c>
      <c r="AY22" s="37">
        <f t="shared" si="4"/>
        <v>68</v>
      </c>
      <c r="AZ22" s="29"/>
      <c r="BA22" s="5"/>
      <c r="BB22" s="5"/>
      <c r="BC22" s="5"/>
      <c r="BD22" s="5"/>
      <c r="BE22" s="5"/>
      <c r="BF22" s="5"/>
      <c r="BG22" s="5"/>
      <c r="BH22" s="5"/>
      <c r="BI22" s="4" t="e">
        <f>BH22+BG22+BF22+BE22+BD22+BC22+BB22+BA22+AZ22+AW22+#REF!+AT22+AS22+AR22+AQ22+AP22+AO22+AN22+AM22+AL22+AK22+AJ22+AI22+AH22+AG22+AF22+AE22</f>
        <v>#REF!</v>
      </c>
    </row>
    <row r="23" spans="1:61" ht="15.75">
      <c r="A23" s="252"/>
      <c r="B23" s="222"/>
      <c r="C23" s="241"/>
      <c r="D23" s="38" t="s">
        <v>9</v>
      </c>
      <c r="E23" s="111"/>
      <c r="F23" s="111"/>
      <c r="G23" s="112"/>
      <c r="H23" s="112"/>
      <c r="I23" s="112"/>
      <c r="J23" s="112"/>
      <c r="K23" s="112"/>
      <c r="L23" s="8"/>
      <c r="M23" s="8"/>
      <c r="N23" s="8"/>
      <c r="O23" s="8"/>
      <c r="P23" s="8"/>
      <c r="Q23" s="8"/>
      <c r="R23" s="8"/>
      <c r="S23" s="8"/>
      <c r="T23" s="8"/>
      <c r="U23" s="30"/>
      <c r="V23" s="7"/>
      <c r="W23" s="105">
        <f t="shared" si="1"/>
        <v>0</v>
      </c>
      <c r="X23" s="10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113"/>
      <c r="AM23" s="8"/>
      <c r="AN23" s="8"/>
      <c r="AO23" s="8"/>
      <c r="AP23" s="8"/>
      <c r="AQ23" s="8"/>
      <c r="AR23" s="8"/>
      <c r="AS23" s="2"/>
      <c r="AT23" s="8"/>
      <c r="AU23" s="8"/>
      <c r="AV23" s="8"/>
      <c r="AW23" s="29"/>
      <c r="AX23" s="29"/>
      <c r="AY23" s="37">
        <f t="shared" si="4"/>
        <v>0</v>
      </c>
      <c r="AZ23" s="29"/>
      <c r="BA23" s="5"/>
      <c r="BB23" s="5"/>
      <c r="BC23" s="5"/>
      <c r="BD23" s="5"/>
      <c r="BE23" s="5"/>
      <c r="BF23" s="5"/>
      <c r="BG23" s="5"/>
      <c r="BH23" s="5"/>
      <c r="BI23" s="4" t="e">
        <f>BH23+BG23+BF23+BE23+BD23+BC23+BB23+BA23+AZ23+AW23+#REF!+AT23+AS23+AR23+AQ23+AP23+AO23+AN23+AM23+AL23+AK23+AJ23+AI23+AH23+AG23+AF23+AE23</f>
        <v>#REF!</v>
      </c>
    </row>
    <row r="24" spans="1:61" ht="23.25">
      <c r="A24" s="252"/>
      <c r="B24" s="223"/>
      <c r="C24" s="234"/>
      <c r="D24" s="58" t="s">
        <v>57</v>
      </c>
      <c r="E24" s="111"/>
      <c r="F24" s="111"/>
      <c r="G24" s="112"/>
      <c r="H24" s="112"/>
      <c r="I24" s="112"/>
      <c r="J24" s="112"/>
      <c r="K24" s="112"/>
      <c r="L24" s="8"/>
      <c r="M24" s="8"/>
      <c r="N24" s="8"/>
      <c r="O24" s="8"/>
      <c r="P24" s="8"/>
      <c r="Q24" s="8"/>
      <c r="R24" s="8"/>
      <c r="S24" s="8"/>
      <c r="T24" s="8"/>
      <c r="U24" s="30"/>
      <c r="V24" s="7"/>
      <c r="W24" s="105">
        <f t="shared" si="1"/>
        <v>0</v>
      </c>
      <c r="X24" s="105"/>
      <c r="Y24" s="8"/>
      <c r="Z24" s="8"/>
      <c r="AA24" s="8"/>
      <c r="AB24" s="8"/>
      <c r="AC24" s="8"/>
      <c r="AD24" s="8"/>
      <c r="AE24" s="114"/>
      <c r="AF24" s="114"/>
      <c r="AG24" s="114"/>
      <c r="AH24" s="114"/>
      <c r="AI24" s="114"/>
      <c r="AJ24" s="114"/>
      <c r="AK24" s="114"/>
      <c r="AL24" s="113"/>
      <c r="AM24" s="8"/>
      <c r="AN24" s="8"/>
      <c r="AO24" s="8"/>
      <c r="AP24" s="8"/>
      <c r="AQ24" s="8"/>
      <c r="AR24" s="8"/>
      <c r="AS24" s="2"/>
      <c r="AT24" s="8"/>
      <c r="AU24" s="8"/>
      <c r="AV24" s="8"/>
      <c r="AW24" s="29"/>
      <c r="AX24" s="29"/>
      <c r="AY24" s="37">
        <f t="shared" si="4"/>
        <v>0</v>
      </c>
      <c r="AZ24" s="29"/>
      <c r="BA24" s="5"/>
      <c r="BB24" s="5"/>
      <c r="BC24" s="5"/>
      <c r="BD24" s="5"/>
      <c r="BE24" s="5"/>
      <c r="BF24" s="5"/>
      <c r="BG24" s="5"/>
      <c r="BH24" s="5"/>
      <c r="BI24" s="4"/>
    </row>
    <row r="25" spans="1:61" ht="15.75">
      <c r="A25" s="252"/>
      <c r="B25" s="254" t="s">
        <v>25</v>
      </c>
      <c r="C25" s="256" t="s">
        <v>48</v>
      </c>
      <c r="D25" s="33" t="s">
        <v>8</v>
      </c>
      <c r="E25" s="111"/>
      <c r="F25" s="111"/>
      <c r="G25" s="112"/>
      <c r="H25" s="112"/>
      <c r="I25" s="112"/>
      <c r="J25" s="112"/>
      <c r="K25" s="112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8"/>
      <c r="W25" s="105">
        <f t="shared" si="1"/>
        <v>0</v>
      </c>
      <c r="X25" s="1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113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7">
        <f t="shared" si="4"/>
        <v>0</v>
      </c>
      <c r="AZ25" s="8"/>
      <c r="BA25" s="36"/>
      <c r="BB25" s="36"/>
      <c r="BC25" s="36"/>
      <c r="BD25" s="36"/>
      <c r="BE25" s="36"/>
      <c r="BF25" s="36"/>
      <c r="BG25" s="36"/>
      <c r="BH25" s="36"/>
      <c r="BI25" s="4" t="e">
        <f>BH25+BG25+BF25+BE25+BD25+BC25+BB25+BA25+AZ25+AW25+#REF!+AT25+AS25+AR25+AQ25+AP25+AO25+AN25+AM25+AL25+AK25+AJ25+AI25+AH25+AG25+AF25+AE25</f>
        <v>#REF!</v>
      </c>
    </row>
    <row r="26" spans="1:61" ht="15.75">
      <c r="A26" s="252"/>
      <c r="B26" s="272"/>
      <c r="C26" s="278"/>
      <c r="D26" s="33" t="s">
        <v>9</v>
      </c>
      <c r="E26" s="111"/>
      <c r="F26" s="111"/>
      <c r="G26" s="112"/>
      <c r="H26" s="112"/>
      <c r="I26" s="112"/>
      <c r="J26" s="112"/>
      <c r="K26" s="11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8"/>
      <c r="W26" s="105">
        <f t="shared" si="1"/>
        <v>0</v>
      </c>
      <c r="X26" s="1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13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37">
        <f t="shared" si="4"/>
        <v>0</v>
      </c>
      <c r="AZ26" s="8"/>
      <c r="BA26" s="36"/>
      <c r="BB26" s="36"/>
      <c r="BC26" s="36"/>
      <c r="BD26" s="36"/>
      <c r="BE26" s="36"/>
      <c r="BF26" s="36"/>
      <c r="BG26" s="36"/>
      <c r="BH26" s="36"/>
      <c r="BI26" s="4" t="e">
        <f>BH26+BG26+BF26+BE26+BD26+BC26+BB26+BA26+AZ26+AW26+#REF!+AT26+AS26+AR26+AQ26+AP26+AO26+AN26+AM26+AL26+AK26+AJ26+AI26+AH26+AG26+AF26+AE26</f>
        <v>#REF!</v>
      </c>
    </row>
    <row r="27" spans="1:61" ht="23.25">
      <c r="A27" s="252"/>
      <c r="B27" s="255"/>
      <c r="C27" s="257"/>
      <c r="D27" s="116" t="s">
        <v>57</v>
      </c>
      <c r="E27" s="111"/>
      <c r="F27" s="111"/>
      <c r="G27" s="112"/>
      <c r="H27" s="112"/>
      <c r="I27" s="112"/>
      <c r="J27" s="112"/>
      <c r="K27" s="112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8"/>
      <c r="W27" s="105">
        <f t="shared" si="1"/>
        <v>0</v>
      </c>
      <c r="X27" s="11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13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37">
        <f t="shared" si="4"/>
        <v>0</v>
      </c>
      <c r="AZ27" s="8"/>
      <c r="BA27" s="36"/>
      <c r="BB27" s="36"/>
      <c r="BC27" s="36"/>
      <c r="BD27" s="36"/>
      <c r="BE27" s="36"/>
      <c r="BF27" s="36"/>
      <c r="BG27" s="36"/>
      <c r="BH27" s="36"/>
      <c r="BI27" s="4" t="e">
        <f>BH27+BG27+BF27+BE27+BD27+BC27+BB27+BA27+AZ27+AW27+#REF!+AT27+AS27+AR27+AQ27+AP27+AO27+AN27+AM27+AL27+AK27+AJ27+AI27+AH27+AG27+AF27+AE27</f>
        <v>#REF!</v>
      </c>
    </row>
    <row r="28" spans="1:61" ht="15.75">
      <c r="A28" s="252"/>
      <c r="B28" s="254" t="s">
        <v>26</v>
      </c>
      <c r="C28" s="258" t="s">
        <v>49</v>
      </c>
      <c r="D28" s="33" t="s">
        <v>8</v>
      </c>
      <c r="E28" s="107">
        <f>E38</f>
        <v>4</v>
      </c>
      <c r="F28" s="107">
        <f>F38</f>
        <v>2</v>
      </c>
      <c r="G28" s="108">
        <f>G39</f>
        <v>0</v>
      </c>
      <c r="H28" s="108">
        <f aca="true" t="shared" si="7" ref="H28:U28">H39</f>
        <v>0</v>
      </c>
      <c r="I28" s="108">
        <f t="shared" si="7"/>
        <v>0</v>
      </c>
      <c r="J28" s="108">
        <f t="shared" si="7"/>
        <v>0</v>
      </c>
      <c r="K28" s="108">
        <f t="shared" si="7"/>
        <v>0</v>
      </c>
      <c r="L28" s="108">
        <f t="shared" si="7"/>
        <v>0</v>
      </c>
      <c r="M28" s="108">
        <f t="shared" si="7"/>
        <v>0</v>
      </c>
      <c r="N28" s="108">
        <f t="shared" si="7"/>
        <v>0</v>
      </c>
      <c r="O28" s="108">
        <f t="shared" si="7"/>
        <v>0</v>
      </c>
      <c r="P28" s="108">
        <f t="shared" si="7"/>
        <v>0</v>
      </c>
      <c r="Q28" s="108">
        <f t="shared" si="7"/>
        <v>0</v>
      </c>
      <c r="R28" s="108">
        <f t="shared" si="7"/>
        <v>0</v>
      </c>
      <c r="S28" s="108">
        <f t="shared" si="7"/>
        <v>0</v>
      </c>
      <c r="T28" s="108">
        <f t="shared" si="7"/>
        <v>0</v>
      </c>
      <c r="U28" s="108">
        <f t="shared" si="7"/>
        <v>0</v>
      </c>
      <c r="V28" s="7"/>
      <c r="W28" s="105">
        <f t="shared" si="1"/>
        <v>6</v>
      </c>
      <c r="X28" s="37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2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37">
        <f t="shared" si="4"/>
        <v>0</v>
      </c>
      <c r="AZ28" s="9"/>
      <c r="BA28" s="5"/>
      <c r="BB28" s="5"/>
      <c r="BC28" s="5"/>
      <c r="BD28" s="5"/>
      <c r="BE28" s="5"/>
      <c r="BF28" s="5"/>
      <c r="BG28" s="5"/>
      <c r="BH28" s="5"/>
      <c r="BI28" s="4" t="e">
        <f>BH28+BG28+BF28+BE28+BD28+BC28+BB28+BA28+AZ28+AW28+#REF!+AT28+AS28+AR28+AQ28+AP28+AO28+AN28+AM28+AL28+AK28+AJ28+AI28+AH28+AG28+AF28+AE28</f>
        <v>#REF!</v>
      </c>
    </row>
    <row r="29" spans="1:61" ht="15.75">
      <c r="A29" s="252"/>
      <c r="B29" s="272"/>
      <c r="C29" s="273"/>
      <c r="D29" s="33" t="s">
        <v>9</v>
      </c>
      <c r="E29" s="37">
        <f aca="true" t="shared" si="8" ref="E29:U29">E31+E33+E35+E37</f>
        <v>8</v>
      </c>
      <c r="F29" s="37">
        <f t="shared" si="8"/>
        <v>14</v>
      </c>
      <c r="G29" s="37">
        <f t="shared" si="8"/>
        <v>10</v>
      </c>
      <c r="H29" s="37">
        <f t="shared" si="8"/>
        <v>8</v>
      </c>
      <c r="I29" s="37">
        <f t="shared" si="8"/>
        <v>14</v>
      </c>
      <c r="J29" s="37">
        <f t="shared" si="8"/>
        <v>10</v>
      </c>
      <c r="K29" s="37">
        <f t="shared" si="8"/>
        <v>10</v>
      </c>
      <c r="L29" s="37">
        <f t="shared" si="8"/>
        <v>10</v>
      </c>
      <c r="M29" s="37">
        <f t="shared" si="8"/>
        <v>10</v>
      </c>
      <c r="N29" s="37">
        <f t="shared" si="8"/>
        <v>12</v>
      </c>
      <c r="O29" s="37">
        <f t="shared" si="8"/>
        <v>12</v>
      </c>
      <c r="P29" s="37">
        <f t="shared" si="8"/>
        <v>10</v>
      </c>
      <c r="Q29" s="37">
        <f t="shared" si="8"/>
        <v>10</v>
      </c>
      <c r="R29" s="37">
        <f t="shared" si="8"/>
        <v>16</v>
      </c>
      <c r="S29" s="37">
        <f t="shared" si="8"/>
        <v>16</v>
      </c>
      <c r="T29" s="37">
        <f t="shared" si="8"/>
        <v>18</v>
      </c>
      <c r="U29" s="37">
        <f t="shared" si="8"/>
        <v>24</v>
      </c>
      <c r="V29" s="7"/>
      <c r="W29" s="105">
        <f t="shared" si="1"/>
        <v>212</v>
      </c>
      <c r="X29" s="37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2"/>
      <c r="AM29" s="10"/>
      <c r="AN29" s="10"/>
      <c r="AO29" s="10"/>
      <c r="AP29" s="10"/>
      <c r="AQ29" s="10"/>
      <c r="AR29" s="10"/>
      <c r="AS29" s="2"/>
      <c r="AT29" s="10"/>
      <c r="AU29" s="10"/>
      <c r="AV29" s="10"/>
      <c r="AW29" s="77"/>
      <c r="AX29" s="77"/>
      <c r="AY29" s="37">
        <f t="shared" si="4"/>
        <v>0</v>
      </c>
      <c r="AZ29" s="9"/>
      <c r="BA29" s="5"/>
      <c r="BB29" s="5"/>
      <c r="BC29" s="5"/>
      <c r="BD29" s="5"/>
      <c r="BE29" s="5"/>
      <c r="BF29" s="5"/>
      <c r="BG29" s="5"/>
      <c r="BH29" s="5"/>
      <c r="BI29" s="4" t="e">
        <f>BH29+BG29+BF29+BE29+BD29+BC29+BB29+BA29+AZ29+AW29+#REF!+AT29+AS29+AR29+AQ29+AP29+AO29+AN29+AM29+AL29+AK29+AJ29+AI29+AH29+AG29+AF29+AE29</f>
        <v>#REF!</v>
      </c>
    </row>
    <row r="30" spans="1:61" ht="15.75">
      <c r="A30" s="252"/>
      <c r="B30" s="221" t="s">
        <v>52</v>
      </c>
      <c r="C30" s="224" t="s">
        <v>53</v>
      </c>
      <c r="D30" s="38" t="s">
        <v>8</v>
      </c>
      <c r="E30" s="107">
        <v>2</v>
      </c>
      <c r="F30" s="107">
        <v>2</v>
      </c>
      <c r="G30" s="108">
        <v>2</v>
      </c>
      <c r="H30" s="108">
        <v>2</v>
      </c>
      <c r="I30" s="108">
        <v>2</v>
      </c>
      <c r="J30" s="108">
        <v>2</v>
      </c>
      <c r="K30" s="108">
        <v>2</v>
      </c>
      <c r="L30" s="10">
        <v>2</v>
      </c>
      <c r="M30" s="10">
        <v>2</v>
      </c>
      <c r="N30" s="10">
        <v>2</v>
      </c>
      <c r="O30" s="10">
        <v>2</v>
      </c>
      <c r="P30" s="10">
        <v>2</v>
      </c>
      <c r="Q30" s="10">
        <v>2</v>
      </c>
      <c r="R30" s="10">
        <v>2</v>
      </c>
      <c r="S30" s="10">
        <v>2</v>
      </c>
      <c r="T30" s="10">
        <v>2</v>
      </c>
      <c r="U30" s="43">
        <v>6</v>
      </c>
      <c r="V30" s="274" t="s">
        <v>127</v>
      </c>
      <c r="W30" s="105">
        <f t="shared" si="1"/>
        <v>38</v>
      </c>
      <c r="X30" s="105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2"/>
      <c r="AM30" s="8"/>
      <c r="AN30" s="10"/>
      <c r="AO30" s="10"/>
      <c r="AP30" s="10"/>
      <c r="AQ30" s="10"/>
      <c r="AR30" s="10"/>
      <c r="AS30" s="2"/>
      <c r="AT30" s="8"/>
      <c r="AU30" s="8"/>
      <c r="AV30" s="8"/>
      <c r="AW30" s="59"/>
      <c r="AX30" s="59"/>
      <c r="AY30" s="37">
        <f t="shared" si="4"/>
        <v>0</v>
      </c>
      <c r="AZ30" s="9"/>
      <c r="BA30" s="5"/>
      <c r="BB30" s="5"/>
      <c r="BC30" s="5"/>
      <c r="BD30" s="5"/>
      <c r="BE30" s="5"/>
      <c r="BF30" s="5"/>
      <c r="BG30" s="5"/>
      <c r="BH30" s="5"/>
      <c r="BI30" s="4" t="e">
        <f>BH30+BG30+BF30+BE30+BD30+BC30+BB30+BA30+AZ30+AW30+#REF!+AT30+AS30+AR30+AQ30+AP30+AO30+AN30+AM30+AL30+AK30+AJ30+AI30+AH30+AG30+AF30+AE30</f>
        <v>#REF!</v>
      </c>
    </row>
    <row r="31" spans="1:61" ht="15.75">
      <c r="A31" s="252"/>
      <c r="B31" s="222"/>
      <c r="C31" s="225"/>
      <c r="D31" s="38" t="s">
        <v>9</v>
      </c>
      <c r="E31" s="111"/>
      <c r="F31" s="111"/>
      <c r="G31" s="112"/>
      <c r="H31" s="112"/>
      <c r="I31" s="112"/>
      <c r="J31" s="112"/>
      <c r="K31" s="112">
        <v>1</v>
      </c>
      <c r="L31" s="8">
        <v>1</v>
      </c>
      <c r="M31" s="8">
        <v>1</v>
      </c>
      <c r="N31" s="8"/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23"/>
      <c r="V31" s="275"/>
      <c r="W31" s="105">
        <f t="shared" si="1"/>
        <v>9</v>
      </c>
      <c r="X31" s="105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13"/>
      <c r="AM31" s="8"/>
      <c r="AN31" s="8"/>
      <c r="AO31" s="8"/>
      <c r="AP31" s="8"/>
      <c r="AQ31" s="8"/>
      <c r="AR31" s="8"/>
      <c r="AS31" s="2"/>
      <c r="AT31" s="8"/>
      <c r="AU31" s="8"/>
      <c r="AV31" s="8"/>
      <c r="AW31" s="61"/>
      <c r="AX31" s="61"/>
      <c r="AY31" s="37">
        <f t="shared" si="4"/>
        <v>0</v>
      </c>
      <c r="AZ31" s="9"/>
      <c r="BA31" s="5"/>
      <c r="BB31" s="5"/>
      <c r="BC31" s="5"/>
      <c r="BD31" s="5"/>
      <c r="BE31" s="5"/>
      <c r="BF31" s="5"/>
      <c r="BG31" s="5"/>
      <c r="BH31" s="5"/>
      <c r="BI31" s="4" t="e">
        <f>BH31+BG31+BF31+BE31+BD31+BC31+BB31+BA31+AZ31+AW31+#REF!+AT31+AS31+AR31+AQ31+AP31+AO31+AN31+AM31+AL31+AK31+AJ31+AI31+AH31+AG31+AF31+AE31</f>
        <v>#REF!</v>
      </c>
    </row>
    <row r="32" spans="1:61" ht="15.75">
      <c r="A32" s="252"/>
      <c r="B32" s="221" t="s">
        <v>54</v>
      </c>
      <c r="C32" s="224" t="s">
        <v>49</v>
      </c>
      <c r="D32" s="38" t="s">
        <v>8</v>
      </c>
      <c r="E32" s="111"/>
      <c r="F32" s="111"/>
      <c r="G32" s="112"/>
      <c r="H32" s="112"/>
      <c r="I32" s="112"/>
      <c r="J32" s="112">
        <v>4</v>
      </c>
      <c r="K32" s="112">
        <v>4</v>
      </c>
      <c r="L32" s="8">
        <v>4</v>
      </c>
      <c r="M32" s="8">
        <v>4</v>
      </c>
      <c r="N32" s="8">
        <v>4</v>
      </c>
      <c r="O32" s="8">
        <v>4</v>
      </c>
      <c r="P32" s="8">
        <v>4</v>
      </c>
      <c r="Q32" s="8">
        <v>4</v>
      </c>
      <c r="R32" s="8">
        <v>4</v>
      </c>
      <c r="S32" s="8">
        <v>4</v>
      </c>
      <c r="T32" s="8">
        <v>4</v>
      </c>
      <c r="U32" s="23"/>
      <c r="V32" s="276"/>
      <c r="W32" s="105">
        <f t="shared" si="1"/>
        <v>44</v>
      </c>
      <c r="X32" s="105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13"/>
      <c r="AM32" s="8"/>
      <c r="AN32" s="8"/>
      <c r="AO32" s="8"/>
      <c r="AP32" s="8"/>
      <c r="AQ32" s="8"/>
      <c r="AR32" s="8"/>
      <c r="AS32" s="2"/>
      <c r="AT32" s="8"/>
      <c r="AU32" s="8"/>
      <c r="AV32" s="8"/>
      <c r="AW32" s="50"/>
      <c r="AX32" s="50"/>
      <c r="AY32" s="37">
        <f t="shared" si="4"/>
        <v>0</v>
      </c>
      <c r="AZ32" s="9"/>
      <c r="BA32" s="5"/>
      <c r="BB32" s="5"/>
      <c r="BC32" s="5"/>
      <c r="BD32" s="5"/>
      <c r="BE32" s="5"/>
      <c r="BF32" s="5"/>
      <c r="BG32" s="5"/>
      <c r="BH32" s="5"/>
      <c r="BI32" s="4" t="e">
        <f>BH32+BG32+BF32+BE32+BD32+BC32+BB32+BA32+AZ32+AW32+#REF!+AT32+AS32+AR32+AQ32+AP32+AO32+AN32+AM32+AL32+AK32+AJ32+AI32+AH32+AG32+AF32+AE32</f>
        <v>#REF!</v>
      </c>
    </row>
    <row r="33" spans="1:61" ht="15.75">
      <c r="A33" s="252"/>
      <c r="B33" s="222"/>
      <c r="C33" s="225"/>
      <c r="D33" s="38" t="s">
        <v>9</v>
      </c>
      <c r="E33" s="111"/>
      <c r="F33" s="111"/>
      <c r="G33" s="112"/>
      <c r="H33" s="112"/>
      <c r="I33" s="112"/>
      <c r="J33" s="112"/>
      <c r="K33" s="112">
        <v>1</v>
      </c>
      <c r="L33" s="8">
        <v>1</v>
      </c>
      <c r="M33" s="8">
        <v>1</v>
      </c>
      <c r="N33" s="8"/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23"/>
      <c r="V33" s="7"/>
      <c r="W33" s="105">
        <f t="shared" si="1"/>
        <v>9</v>
      </c>
      <c r="X33" s="105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113"/>
      <c r="AM33" s="8"/>
      <c r="AN33" s="8"/>
      <c r="AO33" s="8"/>
      <c r="AP33" s="8"/>
      <c r="AQ33" s="8"/>
      <c r="AR33" s="8"/>
      <c r="AS33" s="2"/>
      <c r="AT33" s="8"/>
      <c r="AU33" s="117"/>
      <c r="AV33" s="117"/>
      <c r="AW33" s="81"/>
      <c r="AX33" s="81"/>
      <c r="AY33" s="37">
        <f t="shared" si="4"/>
        <v>0</v>
      </c>
      <c r="AZ33" s="9"/>
      <c r="BA33" s="5"/>
      <c r="BB33" s="5"/>
      <c r="BC33" s="5"/>
      <c r="BD33" s="5"/>
      <c r="BE33" s="5"/>
      <c r="BF33" s="5"/>
      <c r="BG33" s="5"/>
      <c r="BH33" s="5"/>
      <c r="BI33" s="4" t="e">
        <f>BH33+BG33+BF33+BE33+BD33+BC33+BB33+BA33+AZ33+AW33+#REF!+AT33+AS33+AR33+AQ33+AP33+AO33+AN33+AM33+AL33+AK33+AJ33+AI33+AH33+AG33+AF33+AE33</f>
        <v>#REF!</v>
      </c>
    </row>
    <row r="34" spans="1:61" ht="22.5">
      <c r="A34" s="252"/>
      <c r="B34" s="91" t="s">
        <v>128</v>
      </c>
      <c r="C34" s="92" t="s">
        <v>56</v>
      </c>
      <c r="D34" s="38" t="s">
        <v>12</v>
      </c>
      <c r="E34" s="107">
        <v>6</v>
      </c>
      <c r="F34" s="107">
        <v>6</v>
      </c>
      <c r="G34" s="108">
        <v>6</v>
      </c>
      <c r="H34" s="108">
        <v>6</v>
      </c>
      <c r="I34" s="108"/>
      <c r="J34" s="108">
        <v>6</v>
      </c>
      <c r="K34" s="108"/>
      <c r="L34" s="10">
        <v>6</v>
      </c>
      <c r="M34" s="10"/>
      <c r="N34" s="10"/>
      <c r="O34" s="10">
        <v>6</v>
      </c>
      <c r="P34" s="10">
        <v>6</v>
      </c>
      <c r="Q34" s="10">
        <v>6</v>
      </c>
      <c r="R34" s="10">
        <v>6</v>
      </c>
      <c r="S34" s="10">
        <v>6</v>
      </c>
      <c r="T34" s="10">
        <v>6</v>
      </c>
      <c r="U34" s="10"/>
      <c r="V34" s="7" t="s">
        <v>109</v>
      </c>
      <c r="W34" s="105">
        <f t="shared" si="1"/>
        <v>72</v>
      </c>
      <c r="X34" s="105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2"/>
      <c r="AM34" s="10"/>
      <c r="AN34" s="10"/>
      <c r="AO34" s="10"/>
      <c r="AP34" s="10"/>
      <c r="AQ34" s="10"/>
      <c r="AR34" s="10"/>
      <c r="AS34" s="2"/>
      <c r="AT34" s="10"/>
      <c r="AU34" s="10"/>
      <c r="AV34" s="10"/>
      <c r="AW34" s="61"/>
      <c r="AX34" s="61"/>
      <c r="AY34" s="37">
        <f t="shared" si="4"/>
        <v>0</v>
      </c>
      <c r="AZ34" s="9"/>
      <c r="BA34" s="5"/>
      <c r="BB34" s="5"/>
      <c r="BC34" s="5"/>
      <c r="BD34" s="5"/>
      <c r="BE34" s="5"/>
      <c r="BF34" s="5"/>
      <c r="BG34" s="5"/>
      <c r="BH34" s="5"/>
      <c r="BI34" s="4" t="e">
        <f>BH34+BG34+BF34+BE34+BD34+BC34+BB34+BA34+AZ34+AW34+#REF!+AT34+AS34+AR34+AQ34+AP34+AO34+AN34+AM34+AL34+AK34+AJ34+AI34+AH34+AG34+AF34+AE34</f>
        <v>#REF!</v>
      </c>
    </row>
    <row r="35" spans="1:61" ht="15.75">
      <c r="A35" s="252"/>
      <c r="B35" s="221" t="s">
        <v>129</v>
      </c>
      <c r="C35" s="224" t="s">
        <v>130</v>
      </c>
      <c r="D35" s="38" t="s">
        <v>8</v>
      </c>
      <c r="E35" s="111">
        <v>8</v>
      </c>
      <c r="F35" s="111">
        <v>8</v>
      </c>
      <c r="G35" s="112">
        <v>4</v>
      </c>
      <c r="H35" s="112">
        <v>8</v>
      </c>
      <c r="I35" s="112">
        <v>8</v>
      </c>
      <c r="J35" s="112">
        <v>4</v>
      </c>
      <c r="K35" s="112">
        <v>8</v>
      </c>
      <c r="L35" s="8">
        <v>8</v>
      </c>
      <c r="M35" s="8">
        <v>8</v>
      </c>
      <c r="N35" s="8">
        <v>6</v>
      </c>
      <c r="O35" s="8">
        <v>4</v>
      </c>
      <c r="P35" s="8">
        <v>8</v>
      </c>
      <c r="Q35" s="8">
        <v>8</v>
      </c>
      <c r="R35" s="8">
        <v>8</v>
      </c>
      <c r="S35" s="8">
        <v>8</v>
      </c>
      <c r="T35" s="8">
        <v>10</v>
      </c>
      <c r="U35" s="118">
        <v>6</v>
      </c>
      <c r="V35" s="270" t="s">
        <v>127</v>
      </c>
      <c r="W35" s="105">
        <f t="shared" si="1"/>
        <v>122</v>
      </c>
      <c r="X35" s="105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13"/>
      <c r="AM35" s="8"/>
      <c r="AN35" s="8"/>
      <c r="AO35" s="8"/>
      <c r="AP35" s="8"/>
      <c r="AQ35" s="8"/>
      <c r="AR35" s="8"/>
      <c r="AS35" s="2"/>
      <c r="AT35" s="8"/>
      <c r="AU35" s="117"/>
      <c r="AV35" s="117"/>
      <c r="AW35" s="81"/>
      <c r="AX35" s="81"/>
      <c r="AY35" s="37">
        <f t="shared" si="4"/>
        <v>0</v>
      </c>
      <c r="AZ35" s="9"/>
      <c r="BA35" s="5"/>
      <c r="BB35" s="5"/>
      <c r="BC35" s="5"/>
      <c r="BD35" s="5"/>
      <c r="BE35" s="5"/>
      <c r="BF35" s="5"/>
      <c r="BG35" s="5"/>
      <c r="BH35" s="5"/>
      <c r="BI35" s="4" t="e">
        <f>BH35+BG35+BF35+BE35+BD35+BC35+BB35+BA35+AZ35+AW35+#REF!+AT35+AS35+AR35+AQ35+AP35+AO35+AN35+AM35+AL35+AK35+AJ35+AI35+AH35+AG35+AF35+AE35</f>
        <v>#REF!</v>
      </c>
    </row>
    <row r="36" spans="1:61" ht="15.75">
      <c r="A36" s="252"/>
      <c r="B36" s="222"/>
      <c r="C36" s="225"/>
      <c r="D36" s="38" t="s">
        <v>9</v>
      </c>
      <c r="E36" s="111">
        <v>4</v>
      </c>
      <c r="F36" s="111">
        <v>2</v>
      </c>
      <c r="G36" s="112">
        <v>2</v>
      </c>
      <c r="H36" s="112">
        <v>2</v>
      </c>
      <c r="I36" s="112">
        <v>2</v>
      </c>
      <c r="J36" s="112">
        <v>2</v>
      </c>
      <c r="K36" s="112">
        <v>2</v>
      </c>
      <c r="L36" s="8">
        <v>2</v>
      </c>
      <c r="M36" s="8">
        <v>4</v>
      </c>
      <c r="N36" s="8">
        <v>2</v>
      </c>
      <c r="O36" s="8">
        <v>2</v>
      </c>
      <c r="P36" s="8">
        <v>2</v>
      </c>
      <c r="Q36" s="8">
        <v>2</v>
      </c>
      <c r="R36" s="8">
        <v>2</v>
      </c>
      <c r="S36" s="8">
        <v>2</v>
      </c>
      <c r="T36" s="8"/>
      <c r="U36" s="10">
        <v>2</v>
      </c>
      <c r="V36" s="271"/>
      <c r="W36" s="105">
        <f t="shared" si="1"/>
        <v>36</v>
      </c>
      <c r="X36" s="105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13"/>
      <c r="AM36" s="8"/>
      <c r="AN36" s="8"/>
      <c r="AO36" s="8"/>
      <c r="AP36" s="8"/>
      <c r="AQ36" s="8"/>
      <c r="AR36" s="8"/>
      <c r="AS36" s="2"/>
      <c r="AT36" s="8"/>
      <c r="AU36" s="8"/>
      <c r="AV36" s="8"/>
      <c r="AW36" s="61"/>
      <c r="AX36" s="61"/>
      <c r="AY36" s="37">
        <f t="shared" si="4"/>
        <v>0</v>
      </c>
      <c r="AZ36" s="9"/>
      <c r="BA36" s="5"/>
      <c r="BB36" s="5"/>
      <c r="BC36" s="5"/>
      <c r="BD36" s="5"/>
      <c r="BE36" s="5"/>
      <c r="BF36" s="5"/>
      <c r="BG36" s="5"/>
      <c r="BH36" s="5"/>
      <c r="BI36" s="4" t="e">
        <f>BH36+BG36+BF36+BE36+BD36+BC36+BB36+BA36+AZ36+AW36+#REF!+AT36+AS36+AR36+AQ36+AP36+AO36+AN36+AM36+AL36+AK36+AJ36+AI36+AH36+AG36+AF36+AE36</f>
        <v>#REF!</v>
      </c>
    </row>
    <row r="37" spans="1:61" ht="33.75">
      <c r="A37" s="252"/>
      <c r="B37" s="91" t="s">
        <v>131</v>
      </c>
      <c r="C37" s="119" t="s">
        <v>130</v>
      </c>
      <c r="D37" s="38" t="s">
        <v>12</v>
      </c>
      <c r="E37" s="111"/>
      <c r="F37" s="111">
        <v>6</v>
      </c>
      <c r="G37" s="112">
        <v>6</v>
      </c>
      <c r="H37" s="112"/>
      <c r="I37" s="112">
        <v>6</v>
      </c>
      <c r="J37" s="112">
        <v>6</v>
      </c>
      <c r="K37" s="112"/>
      <c r="L37" s="8"/>
      <c r="M37" s="8"/>
      <c r="N37" s="8">
        <v>6</v>
      </c>
      <c r="O37" s="8">
        <v>6</v>
      </c>
      <c r="P37" s="8"/>
      <c r="Q37" s="8"/>
      <c r="R37" s="8">
        <v>6</v>
      </c>
      <c r="S37" s="8">
        <v>6</v>
      </c>
      <c r="T37" s="8">
        <v>6</v>
      </c>
      <c r="U37" s="10">
        <v>18</v>
      </c>
      <c r="V37" s="7" t="s">
        <v>109</v>
      </c>
      <c r="W37" s="105">
        <f t="shared" si="1"/>
        <v>72</v>
      </c>
      <c r="X37" s="105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113"/>
      <c r="AM37" s="8"/>
      <c r="AN37" s="8"/>
      <c r="AO37" s="8"/>
      <c r="AP37" s="8"/>
      <c r="AQ37" s="8"/>
      <c r="AR37" s="8"/>
      <c r="AS37" s="8"/>
      <c r="AT37" s="8"/>
      <c r="AU37" s="117"/>
      <c r="AV37" s="117"/>
      <c r="AW37" s="81"/>
      <c r="AX37" s="81"/>
      <c r="AY37" s="37">
        <f t="shared" si="4"/>
        <v>0</v>
      </c>
      <c r="AZ37" s="9"/>
      <c r="BA37" s="5"/>
      <c r="BB37" s="5"/>
      <c r="BC37" s="5"/>
      <c r="BD37" s="5"/>
      <c r="BE37" s="5"/>
      <c r="BF37" s="5"/>
      <c r="BG37" s="5"/>
      <c r="BH37" s="5"/>
      <c r="BI37" s="4" t="e">
        <f>BH37+BG37+BF37+BE37+BD37+BC37+BB37+BA37+AZ37+AW37+#REF!+AT37+AS37+AR37+AQ37+AP37+AO37+AN37+AM37+AL37+AK37+AJ37+AI37+AH37+AG37+AF37+AE37</f>
        <v>#REF!</v>
      </c>
    </row>
    <row r="38" spans="1:61" ht="15.75">
      <c r="A38" s="252"/>
      <c r="B38" s="221" t="s">
        <v>132</v>
      </c>
      <c r="C38" s="224" t="s">
        <v>133</v>
      </c>
      <c r="D38" s="38" t="s">
        <v>12</v>
      </c>
      <c r="E38" s="111">
        <v>4</v>
      </c>
      <c r="F38" s="111">
        <v>2</v>
      </c>
      <c r="G38" s="112">
        <v>4</v>
      </c>
      <c r="H38" s="112">
        <v>8</v>
      </c>
      <c r="I38" s="112">
        <v>6</v>
      </c>
      <c r="J38" s="112">
        <v>2</v>
      </c>
      <c r="K38" s="112">
        <v>6</v>
      </c>
      <c r="L38" s="8">
        <v>4</v>
      </c>
      <c r="M38" s="8">
        <v>2</v>
      </c>
      <c r="N38" s="8">
        <v>4</v>
      </c>
      <c r="O38" s="8">
        <v>2</v>
      </c>
      <c r="P38" s="8">
        <v>4</v>
      </c>
      <c r="Q38" s="8">
        <v>4</v>
      </c>
      <c r="R38" s="8"/>
      <c r="S38" s="8">
        <v>2</v>
      </c>
      <c r="T38" s="8">
        <v>2</v>
      </c>
      <c r="U38" s="10"/>
      <c r="V38" s="7"/>
      <c r="W38" s="105">
        <f t="shared" si="1"/>
        <v>56</v>
      </c>
      <c r="X38" s="105"/>
      <c r="Y38" s="8">
        <v>4</v>
      </c>
      <c r="Z38" s="8">
        <v>4</v>
      </c>
      <c r="AA38" s="8">
        <v>4</v>
      </c>
      <c r="AB38" s="8">
        <v>4</v>
      </c>
      <c r="AC38" s="8">
        <v>4</v>
      </c>
      <c r="AD38" s="8">
        <v>4</v>
      </c>
      <c r="AE38" s="8">
        <v>4</v>
      </c>
      <c r="AF38" s="8">
        <v>4</v>
      </c>
      <c r="AG38" s="8">
        <v>4</v>
      </c>
      <c r="AH38" s="8">
        <v>4</v>
      </c>
      <c r="AI38" s="8">
        <v>4</v>
      </c>
      <c r="AJ38" s="8">
        <v>4</v>
      </c>
      <c r="AK38" s="8">
        <v>4</v>
      </c>
      <c r="AL38" s="113"/>
      <c r="AM38" s="8">
        <v>4</v>
      </c>
      <c r="AN38" s="8">
        <v>2</v>
      </c>
      <c r="AO38" s="120">
        <v>6</v>
      </c>
      <c r="AP38" s="8"/>
      <c r="AQ38" s="8"/>
      <c r="AR38" s="8"/>
      <c r="AS38" s="8"/>
      <c r="AT38" s="8"/>
      <c r="AU38" s="8"/>
      <c r="AV38" s="8"/>
      <c r="AW38" s="9"/>
      <c r="AX38" s="46" t="s">
        <v>114</v>
      </c>
      <c r="AY38" s="37">
        <f aca="true" t="shared" si="9" ref="AY38:AY58">SUM(Y38:AX38)</f>
        <v>64</v>
      </c>
      <c r="AZ38" s="9"/>
      <c r="BA38" s="5"/>
      <c r="BB38" s="5"/>
      <c r="BC38" s="5"/>
      <c r="BD38" s="5"/>
      <c r="BE38" s="5"/>
      <c r="BF38" s="5"/>
      <c r="BG38" s="5"/>
      <c r="BH38" s="5"/>
      <c r="BI38" s="4" t="e">
        <f>BH38+BG38+BF38+BE38+BD38+BC38+BB38+BA38+AZ38+AW38+#REF!+AT38+AS38+AR38+AQ38+AP38+AO38+AN38+AM38+AL38+AK38+AJ38+AI38+AH38+AG38+AF38+AE38</f>
        <v>#REF!</v>
      </c>
    </row>
    <row r="39" spans="1:61" ht="15.75">
      <c r="A39" s="252"/>
      <c r="B39" s="222"/>
      <c r="C39" s="225"/>
      <c r="D39" s="121" t="s">
        <v>9</v>
      </c>
      <c r="E39" s="111"/>
      <c r="F39" s="111"/>
      <c r="G39" s="112"/>
      <c r="H39" s="112"/>
      <c r="I39" s="112"/>
      <c r="J39" s="112"/>
      <c r="K39" s="112"/>
      <c r="L39" s="8"/>
      <c r="M39" s="8"/>
      <c r="N39" s="8"/>
      <c r="O39" s="8"/>
      <c r="P39" s="8"/>
      <c r="Q39" s="8"/>
      <c r="R39" s="8"/>
      <c r="S39" s="8"/>
      <c r="T39" s="8"/>
      <c r="U39" s="10"/>
      <c r="V39" s="7"/>
      <c r="W39" s="105">
        <f t="shared" si="1"/>
        <v>0</v>
      </c>
      <c r="X39" s="105"/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113"/>
      <c r="AM39" s="8">
        <v>2</v>
      </c>
      <c r="AN39" s="8">
        <v>2</v>
      </c>
      <c r="AO39" s="8">
        <v>6</v>
      </c>
      <c r="AP39" s="8"/>
      <c r="AQ39" s="8"/>
      <c r="AR39" s="8"/>
      <c r="AS39" s="8"/>
      <c r="AT39" s="8"/>
      <c r="AU39" s="8"/>
      <c r="AV39" s="8"/>
      <c r="AW39" s="9"/>
      <c r="AX39" s="9"/>
      <c r="AY39" s="37">
        <f t="shared" si="9"/>
        <v>36</v>
      </c>
      <c r="AZ39" s="9"/>
      <c r="BA39" s="5"/>
      <c r="BB39" s="5"/>
      <c r="BC39" s="5"/>
      <c r="BD39" s="5"/>
      <c r="BE39" s="5"/>
      <c r="BF39" s="5"/>
      <c r="BG39" s="5"/>
      <c r="BH39" s="5"/>
      <c r="BI39" s="4" t="e">
        <f>BH39+BG39+BF39+BE39+BD39+BC39+BB39+BA39+AZ39+AW39+#REF!+AT39+AS39+AR39+AQ39+AP39+AO39+AN39+AM39+AL39+AK39+AJ39+AI39+AH39+AG39+AF39+AE39</f>
        <v>#REF!</v>
      </c>
    </row>
    <row r="40" spans="1:61" ht="22.5">
      <c r="A40" s="252"/>
      <c r="B40" s="91" t="s">
        <v>134</v>
      </c>
      <c r="C40" s="122" t="s">
        <v>133</v>
      </c>
      <c r="D40" s="38" t="s">
        <v>12</v>
      </c>
      <c r="E40" s="111"/>
      <c r="F40" s="111"/>
      <c r="G40" s="112"/>
      <c r="H40" s="112"/>
      <c r="I40" s="112"/>
      <c r="J40" s="112"/>
      <c r="K40" s="112"/>
      <c r="L40" s="8"/>
      <c r="M40" s="8"/>
      <c r="N40" s="8"/>
      <c r="O40" s="8"/>
      <c r="P40" s="8"/>
      <c r="Q40" s="8"/>
      <c r="R40" s="8"/>
      <c r="S40" s="8"/>
      <c r="T40" s="8"/>
      <c r="U40" s="10"/>
      <c r="V40" s="7"/>
      <c r="W40" s="105"/>
      <c r="X40" s="105"/>
      <c r="Y40" s="8">
        <v>6</v>
      </c>
      <c r="Z40" s="8"/>
      <c r="AA40" s="8">
        <v>6</v>
      </c>
      <c r="AB40" s="8"/>
      <c r="AC40" s="8">
        <v>6</v>
      </c>
      <c r="AD40" s="8"/>
      <c r="AE40" s="8">
        <v>6</v>
      </c>
      <c r="AF40" s="8"/>
      <c r="AG40" s="8">
        <v>6</v>
      </c>
      <c r="AH40" s="8"/>
      <c r="AI40" s="8">
        <v>6</v>
      </c>
      <c r="AJ40" s="8"/>
      <c r="AK40" s="8">
        <v>6</v>
      </c>
      <c r="AL40" s="113"/>
      <c r="AM40" s="8">
        <v>6</v>
      </c>
      <c r="AN40" s="8"/>
      <c r="AO40" s="8">
        <v>6</v>
      </c>
      <c r="AP40" s="8">
        <v>6</v>
      </c>
      <c r="AQ40" s="8">
        <v>6</v>
      </c>
      <c r="AR40" s="8">
        <v>6</v>
      </c>
      <c r="AS40" s="8"/>
      <c r="AT40" s="8"/>
      <c r="AU40" s="8"/>
      <c r="AV40" s="8"/>
      <c r="AW40" s="9"/>
      <c r="AX40" s="9" t="s">
        <v>126</v>
      </c>
      <c r="AY40" s="37">
        <f t="shared" si="9"/>
        <v>72</v>
      </c>
      <c r="AZ40" s="9"/>
      <c r="BA40" s="5"/>
      <c r="BB40" s="5"/>
      <c r="BC40" s="5"/>
      <c r="BD40" s="5"/>
      <c r="BE40" s="5"/>
      <c r="BF40" s="5"/>
      <c r="BG40" s="5"/>
      <c r="BH40" s="5"/>
      <c r="BI40" s="4"/>
    </row>
    <row r="41" spans="1:61" ht="15.75">
      <c r="A41" s="252"/>
      <c r="B41" s="221" t="s">
        <v>135</v>
      </c>
      <c r="C41" s="224" t="s">
        <v>136</v>
      </c>
      <c r="D41" s="38" t="s">
        <v>12</v>
      </c>
      <c r="E41" s="111"/>
      <c r="F41" s="111"/>
      <c r="G41" s="112"/>
      <c r="H41" s="112"/>
      <c r="I41" s="112"/>
      <c r="J41" s="112"/>
      <c r="K41" s="112"/>
      <c r="L41" s="8"/>
      <c r="M41" s="8"/>
      <c r="N41" s="8"/>
      <c r="O41" s="8"/>
      <c r="P41" s="8"/>
      <c r="Q41" s="8"/>
      <c r="R41" s="8"/>
      <c r="S41" s="8"/>
      <c r="T41" s="8"/>
      <c r="U41" s="10"/>
      <c r="V41" s="7"/>
      <c r="W41" s="105"/>
      <c r="X41" s="105"/>
      <c r="Y41" s="8"/>
      <c r="Z41" s="8">
        <v>2</v>
      </c>
      <c r="AA41" s="8">
        <v>2</v>
      </c>
      <c r="AB41" s="8">
        <v>2</v>
      </c>
      <c r="AC41" s="8">
        <v>2</v>
      </c>
      <c r="AD41" s="8">
        <v>2</v>
      </c>
      <c r="AE41" s="8">
        <v>2</v>
      </c>
      <c r="AF41" s="8">
        <v>2</v>
      </c>
      <c r="AG41" s="8">
        <v>2</v>
      </c>
      <c r="AH41" s="8">
        <v>2</v>
      </c>
      <c r="AI41" s="8">
        <v>2</v>
      </c>
      <c r="AJ41" s="8">
        <v>2</v>
      </c>
      <c r="AK41" s="8">
        <v>2</v>
      </c>
      <c r="AL41" s="113"/>
      <c r="AM41" s="8">
        <v>4</v>
      </c>
      <c r="AN41" s="8">
        <v>4</v>
      </c>
      <c r="AO41" s="8">
        <v>4</v>
      </c>
      <c r="AP41" s="8">
        <v>4</v>
      </c>
      <c r="AQ41" s="8">
        <v>4</v>
      </c>
      <c r="AR41" s="8">
        <v>2</v>
      </c>
      <c r="AS41" s="8"/>
      <c r="AT41" s="8"/>
      <c r="AU41" s="8"/>
      <c r="AV41" s="8"/>
      <c r="AW41" s="9"/>
      <c r="AX41" s="9"/>
      <c r="AY41" s="37">
        <f t="shared" si="9"/>
        <v>46</v>
      </c>
      <c r="AZ41" s="9"/>
      <c r="BA41" s="5"/>
      <c r="BB41" s="5"/>
      <c r="BC41" s="5"/>
      <c r="BD41" s="5"/>
      <c r="BE41" s="5"/>
      <c r="BF41" s="5"/>
      <c r="BG41" s="5"/>
      <c r="BH41" s="5"/>
      <c r="BI41" s="4"/>
    </row>
    <row r="42" spans="1:61" ht="15.75">
      <c r="A42" s="252"/>
      <c r="B42" s="222"/>
      <c r="C42" s="225"/>
      <c r="D42" s="121" t="s">
        <v>9</v>
      </c>
      <c r="E42" s="111"/>
      <c r="F42" s="111"/>
      <c r="G42" s="112"/>
      <c r="H42" s="112"/>
      <c r="I42" s="112"/>
      <c r="J42" s="112"/>
      <c r="K42" s="112"/>
      <c r="L42" s="8"/>
      <c r="M42" s="8"/>
      <c r="N42" s="8"/>
      <c r="O42" s="8"/>
      <c r="P42" s="8"/>
      <c r="Q42" s="8"/>
      <c r="R42" s="8"/>
      <c r="S42" s="8"/>
      <c r="T42" s="8"/>
      <c r="U42" s="10"/>
      <c r="V42" s="7"/>
      <c r="W42" s="105"/>
      <c r="X42" s="105"/>
      <c r="Y42" s="8"/>
      <c r="Z42" s="8"/>
      <c r="AA42" s="8">
        <v>2</v>
      </c>
      <c r="AB42" s="8"/>
      <c r="AC42" s="8">
        <v>2</v>
      </c>
      <c r="AD42" s="8"/>
      <c r="AE42" s="8">
        <v>2</v>
      </c>
      <c r="AF42" s="8"/>
      <c r="AG42" s="8">
        <v>2</v>
      </c>
      <c r="AH42" s="8"/>
      <c r="AI42" s="8">
        <v>2</v>
      </c>
      <c r="AJ42" s="8"/>
      <c r="AK42" s="8">
        <v>2</v>
      </c>
      <c r="AL42" s="1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9"/>
      <c r="AY42" s="37">
        <f t="shared" si="9"/>
        <v>12</v>
      </c>
      <c r="AZ42" s="9"/>
      <c r="BA42" s="5"/>
      <c r="BB42" s="5"/>
      <c r="BC42" s="5"/>
      <c r="BD42" s="5"/>
      <c r="BE42" s="5"/>
      <c r="BF42" s="5"/>
      <c r="BG42" s="5"/>
      <c r="BH42" s="5"/>
      <c r="BI42" s="4"/>
    </row>
    <row r="43" spans="1:61" ht="15.75">
      <c r="A43" s="252"/>
      <c r="B43" s="91" t="s">
        <v>137</v>
      </c>
      <c r="C43" s="122" t="s">
        <v>136</v>
      </c>
      <c r="D43" s="38" t="s">
        <v>12</v>
      </c>
      <c r="E43" s="111"/>
      <c r="F43" s="111"/>
      <c r="G43" s="112"/>
      <c r="H43" s="112"/>
      <c r="I43" s="112"/>
      <c r="J43" s="112"/>
      <c r="K43" s="112"/>
      <c r="L43" s="8"/>
      <c r="M43" s="8"/>
      <c r="N43" s="8"/>
      <c r="O43" s="8"/>
      <c r="P43" s="8"/>
      <c r="Q43" s="8"/>
      <c r="R43" s="8"/>
      <c r="S43" s="8"/>
      <c r="T43" s="8"/>
      <c r="U43" s="10"/>
      <c r="V43" s="7"/>
      <c r="W43" s="105"/>
      <c r="X43" s="105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1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9"/>
      <c r="AX43" s="9"/>
      <c r="AY43" s="37">
        <f t="shared" si="9"/>
        <v>0</v>
      </c>
      <c r="AZ43" s="9"/>
      <c r="BA43" s="5"/>
      <c r="BB43" s="5"/>
      <c r="BC43" s="5"/>
      <c r="BD43" s="5"/>
      <c r="BE43" s="5"/>
      <c r="BF43" s="5"/>
      <c r="BG43" s="5"/>
      <c r="BH43" s="5"/>
      <c r="BI43" s="4"/>
    </row>
    <row r="44" spans="1:61" ht="15.75">
      <c r="A44" s="252"/>
      <c r="B44" s="88"/>
      <c r="C44" s="119"/>
      <c r="D44" s="38"/>
      <c r="E44" s="111"/>
      <c r="F44" s="111"/>
      <c r="G44" s="112"/>
      <c r="H44" s="112"/>
      <c r="I44" s="112"/>
      <c r="J44" s="112"/>
      <c r="K44" s="112"/>
      <c r="L44" s="8"/>
      <c r="M44" s="8"/>
      <c r="N44" s="8"/>
      <c r="O44" s="8"/>
      <c r="P44" s="8"/>
      <c r="Q44" s="8"/>
      <c r="R44" s="8"/>
      <c r="S44" s="8"/>
      <c r="T44" s="8"/>
      <c r="U44" s="10"/>
      <c r="V44" s="7"/>
      <c r="W44" s="105"/>
      <c r="X44" s="105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1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  <c r="AX44" s="9"/>
      <c r="AY44" s="37">
        <f t="shared" si="9"/>
        <v>0</v>
      </c>
      <c r="AZ44" s="9"/>
      <c r="BA44" s="5"/>
      <c r="BB44" s="5"/>
      <c r="BC44" s="5"/>
      <c r="BD44" s="5"/>
      <c r="BE44" s="5"/>
      <c r="BF44" s="5"/>
      <c r="BG44" s="5"/>
      <c r="BH44" s="5"/>
      <c r="BI44" s="4"/>
    </row>
    <row r="45" spans="1:61" ht="15.75">
      <c r="A45" s="252"/>
      <c r="B45" s="266" t="s">
        <v>138</v>
      </c>
      <c r="C45" s="268" t="s">
        <v>139</v>
      </c>
      <c r="D45" s="38" t="s">
        <v>12</v>
      </c>
      <c r="E45" s="111"/>
      <c r="F45" s="111"/>
      <c r="G45" s="112"/>
      <c r="H45" s="112"/>
      <c r="I45" s="112"/>
      <c r="J45" s="112"/>
      <c r="K45" s="112"/>
      <c r="L45" s="8"/>
      <c r="M45" s="8"/>
      <c r="N45" s="8"/>
      <c r="O45" s="8"/>
      <c r="P45" s="8"/>
      <c r="Q45" s="8"/>
      <c r="R45" s="8"/>
      <c r="S45" s="8"/>
      <c r="T45" s="8"/>
      <c r="U45" s="10"/>
      <c r="V45" s="7"/>
      <c r="W45" s="105"/>
      <c r="X45" s="10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9"/>
      <c r="AX45" s="9"/>
      <c r="AY45" s="37">
        <f t="shared" si="9"/>
        <v>0</v>
      </c>
      <c r="AZ45" s="9"/>
      <c r="BA45" s="5"/>
      <c r="BB45" s="5"/>
      <c r="BC45" s="5"/>
      <c r="BD45" s="5"/>
      <c r="BE45" s="5"/>
      <c r="BF45" s="5"/>
      <c r="BG45" s="5"/>
      <c r="BH45" s="5"/>
      <c r="BI45" s="4"/>
    </row>
    <row r="46" spans="1:61" ht="15.75">
      <c r="A46" s="252"/>
      <c r="B46" s="267"/>
      <c r="C46" s="269"/>
      <c r="D46" s="38" t="s">
        <v>9</v>
      </c>
      <c r="E46" s="111"/>
      <c r="F46" s="111"/>
      <c r="G46" s="112"/>
      <c r="H46" s="112"/>
      <c r="I46" s="112"/>
      <c r="J46" s="112"/>
      <c r="K46" s="112"/>
      <c r="L46" s="8"/>
      <c r="M46" s="8"/>
      <c r="N46" s="8"/>
      <c r="O46" s="8"/>
      <c r="P46" s="8"/>
      <c r="Q46" s="8"/>
      <c r="R46" s="8"/>
      <c r="S46" s="8"/>
      <c r="T46" s="8"/>
      <c r="U46" s="10"/>
      <c r="V46" s="7"/>
      <c r="W46" s="105"/>
      <c r="X46" s="105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  <c r="AX46" s="9"/>
      <c r="AY46" s="37">
        <f t="shared" si="9"/>
        <v>0</v>
      </c>
      <c r="AZ46" s="9"/>
      <c r="BA46" s="5"/>
      <c r="BB46" s="5"/>
      <c r="BC46" s="5"/>
      <c r="BD46" s="5"/>
      <c r="BE46" s="5"/>
      <c r="BF46" s="5"/>
      <c r="BG46" s="5"/>
      <c r="BH46" s="5"/>
      <c r="BI46" s="4"/>
    </row>
    <row r="47" spans="1:61" ht="15.75">
      <c r="A47" s="252"/>
      <c r="B47" s="221" t="s">
        <v>140</v>
      </c>
      <c r="C47" s="262" t="s">
        <v>141</v>
      </c>
      <c r="D47" s="38" t="s">
        <v>12</v>
      </c>
      <c r="E47" s="111"/>
      <c r="F47" s="111"/>
      <c r="G47" s="112"/>
      <c r="H47" s="112"/>
      <c r="I47" s="112"/>
      <c r="J47" s="112"/>
      <c r="K47" s="112"/>
      <c r="L47" s="8"/>
      <c r="M47" s="8"/>
      <c r="N47" s="8"/>
      <c r="O47" s="8"/>
      <c r="P47" s="8"/>
      <c r="Q47" s="8"/>
      <c r="R47" s="8"/>
      <c r="S47" s="8"/>
      <c r="T47" s="8"/>
      <c r="U47" s="10"/>
      <c r="V47" s="7"/>
      <c r="W47" s="105"/>
      <c r="X47" s="105"/>
      <c r="Y47" s="8">
        <v>2</v>
      </c>
      <c r="Z47" s="8">
        <v>2</v>
      </c>
      <c r="AA47" s="8">
        <v>2</v>
      </c>
      <c r="AB47" s="8">
        <v>2</v>
      </c>
      <c r="AC47" s="8">
        <v>2</v>
      </c>
      <c r="AD47" s="8">
        <v>2</v>
      </c>
      <c r="AE47" s="8">
        <v>2</v>
      </c>
      <c r="AF47" s="8">
        <v>2</v>
      </c>
      <c r="AG47" s="8">
        <v>2</v>
      </c>
      <c r="AH47" s="8">
        <v>2</v>
      </c>
      <c r="AI47" s="8">
        <v>2</v>
      </c>
      <c r="AJ47" s="8">
        <v>2</v>
      </c>
      <c r="AK47" s="8">
        <v>2</v>
      </c>
      <c r="AL47" s="113"/>
      <c r="AM47" s="8">
        <v>2</v>
      </c>
      <c r="AN47" s="8">
        <v>2</v>
      </c>
      <c r="AO47" s="8">
        <v>2</v>
      </c>
      <c r="AP47" s="8">
        <v>2</v>
      </c>
      <c r="AQ47" s="8">
        <v>2</v>
      </c>
      <c r="AR47" s="8">
        <v>2</v>
      </c>
      <c r="AS47" s="8"/>
      <c r="AT47" s="8"/>
      <c r="AU47" s="8"/>
      <c r="AV47" s="8"/>
      <c r="AW47" s="9"/>
      <c r="AX47" s="9" t="s">
        <v>126</v>
      </c>
      <c r="AY47" s="37">
        <f t="shared" si="9"/>
        <v>38</v>
      </c>
      <c r="AZ47" s="9"/>
      <c r="BA47" s="5"/>
      <c r="BB47" s="5"/>
      <c r="BC47" s="5"/>
      <c r="BD47" s="5"/>
      <c r="BE47" s="5"/>
      <c r="BF47" s="5"/>
      <c r="BG47" s="5"/>
      <c r="BH47" s="5"/>
      <c r="BI47" s="4"/>
    </row>
    <row r="48" spans="1:61" ht="15.75">
      <c r="A48" s="252"/>
      <c r="B48" s="223"/>
      <c r="C48" s="263"/>
      <c r="D48" s="38" t="s">
        <v>9</v>
      </c>
      <c r="E48" s="111"/>
      <c r="F48" s="111"/>
      <c r="G48" s="112"/>
      <c r="H48" s="112"/>
      <c r="I48" s="112"/>
      <c r="J48" s="112"/>
      <c r="K48" s="112"/>
      <c r="L48" s="8"/>
      <c r="M48" s="8"/>
      <c r="N48" s="8"/>
      <c r="O48" s="8"/>
      <c r="P48" s="8"/>
      <c r="Q48" s="8"/>
      <c r="R48" s="8"/>
      <c r="S48" s="8"/>
      <c r="T48" s="8"/>
      <c r="U48" s="10"/>
      <c r="V48" s="7"/>
      <c r="W48" s="105"/>
      <c r="X48" s="105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13"/>
      <c r="AM48" s="8">
        <v>2</v>
      </c>
      <c r="AN48" s="8">
        <v>2</v>
      </c>
      <c r="AO48" s="8">
        <v>2</v>
      </c>
      <c r="AP48" s="8">
        <v>2</v>
      </c>
      <c r="AQ48" s="8">
        <v>2</v>
      </c>
      <c r="AR48" s="8"/>
      <c r="AS48" s="8"/>
      <c r="AT48" s="8"/>
      <c r="AU48" s="8"/>
      <c r="AV48" s="8"/>
      <c r="AW48" s="9"/>
      <c r="AX48" s="9"/>
      <c r="AY48" s="37">
        <f t="shared" si="9"/>
        <v>10</v>
      </c>
      <c r="AZ48" s="9"/>
      <c r="BA48" s="5"/>
      <c r="BB48" s="5"/>
      <c r="BC48" s="5"/>
      <c r="BD48" s="5"/>
      <c r="BE48" s="5"/>
      <c r="BF48" s="5"/>
      <c r="BG48" s="5"/>
      <c r="BH48" s="5"/>
      <c r="BI48" s="4"/>
    </row>
    <row r="49" spans="1:61" ht="15.75">
      <c r="A49" s="252"/>
      <c r="B49" s="260" t="s">
        <v>142</v>
      </c>
      <c r="C49" s="262" t="s">
        <v>143</v>
      </c>
      <c r="D49" s="38" t="s">
        <v>12</v>
      </c>
      <c r="E49" s="111"/>
      <c r="F49" s="111"/>
      <c r="G49" s="112"/>
      <c r="H49" s="112"/>
      <c r="I49" s="112"/>
      <c r="J49" s="112"/>
      <c r="K49" s="112"/>
      <c r="L49" s="8"/>
      <c r="M49" s="8"/>
      <c r="N49" s="8"/>
      <c r="O49" s="8"/>
      <c r="P49" s="8"/>
      <c r="Q49" s="8"/>
      <c r="R49" s="8"/>
      <c r="S49" s="8"/>
      <c r="T49" s="8"/>
      <c r="U49" s="10"/>
      <c r="V49" s="7"/>
      <c r="W49" s="105"/>
      <c r="X49" s="105"/>
      <c r="Y49" s="8">
        <v>2</v>
      </c>
      <c r="Z49" s="8">
        <v>2</v>
      </c>
      <c r="AA49" s="8">
        <v>2</v>
      </c>
      <c r="AB49" s="8">
        <v>2</v>
      </c>
      <c r="AC49" s="8">
        <v>2</v>
      </c>
      <c r="AD49" s="8">
        <v>2</v>
      </c>
      <c r="AE49" s="8">
        <v>2</v>
      </c>
      <c r="AF49" s="8">
        <v>2</v>
      </c>
      <c r="AG49" s="8">
        <v>2</v>
      </c>
      <c r="AH49" s="8">
        <v>2</v>
      </c>
      <c r="AI49" s="8">
        <v>2</v>
      </c>
      <c r="AJ49" s="8">
        <v>2</v>
      </c>
      <c r="AK49" s="8">
        <v>2</v>
      </c>
      <c r="AL49" s="113"/>
      <c r="AM49" s="8">
        <v>2</v>
      </c>
      <c r="AN49" s="8">
        <v>2</v>
      </c>
      <c r="AO49" s="8">
        <v>2</v>
      </c>
      <c r="AP49" s="8">
        <v>2</v>
      </c>
      <c r="AQ49" s="8">
        <v>2</v>
      </c>
      <c r="AR49" s="8">
        <v>2</v>
      </c>
      <c r="AS49" s="8">
        <v>2</v>
      </c>
      <c r="AT49" s="8"/>
      <c r="AU49" s="8"/>
      <c r="AV49" s="8"/>
      <c r="AW49" s="9"/>
      <c r="AX49" s="9"/>
      <c r="AY49" s="37">
        <f t="shared" si="9"/>
        <v>40</v>
      </c>
      <c r="AZ49" s="9"/>
      <c r="BA49" s="5"/>
      <c r="BB49" s="5"/>
      <c r="BC49" s="5"/>
      <c r="BD49" s="5"/>
      <c r="BE49" s="5"/>
      <c r="BF49" s="5"/>
      <c r="BG49" s="5"/>
      <c r="BH49" s="5"/>
      <c r="BI49" s="4"/>
    </row>
    <row r="50" spans="1:61" ht="15.75">
      <c r="A50" s="252"/>
      <c r="B50" s="261"/>
      <c r="C50" s="263"/>
      <c r="D50" s="38" t="s">
        <v>9</v>
      </c>
      <c r="E50" s="111"/>
      <c r="F50" s="111"/>
      <c r="G50" s="112"/>
      <c r="H50" s="112"/>
      <c r="I50" s="112"/>
      <c r="J50" s="112"/>
      <c r="K50" s="112"/>
      <c r="L50" s="8"/>
      <c r="M50" s="8"/>
      <c r="N50" s="8"/>
      <c r="O50" s="8"/>
      <c r="P50" s="8"/>
      <c r="Q50" s="8"/>
      <c r="R50" s="8"/>
      <c r="S50" s="8"/>
      <c r="T50" s="8"/>
      <c r="U50" s="10"/>
      <c r="V50" s="7"/>
      <c r="W50" s="105"/>
      <c r="X50" s="105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2</v>
      </c>
      <c r="AJ50" s="8">
        <v>2</v>
      </c>
      <c r="AK50" s="8">
        <v>2</v>
      </c>
      <c r="AL50" s="1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  <c r="AX50" s="9"/>
      <c r="AY50" s="37">
        <f t="shared" si="9"/>
        <v>6</v>
      </c>
      <c r="AZ50" s="9"/>
      <c r="BA50" s="5"/>
      <c r="BB50" s="5"/>
      <c r="BC50" s="5"/>
      <c r="BD50" s="5"/>
      <c r="BE50" s="5"/>
      <c r="BF50" s="5"/>
      <c r="BG50" s="5"/>
      <c r="BH50" s="5"/>
      <c r="BI50" s="4"/>
    </row>
    <row r="51" spans="1:61" ht="15.75">
      <c r="A51" s="252"/>
      <c r="B51" s="260" t="s">
        <v>144</v>
      </c>
      <c r="C51" s="262" t="s">
        <v>145</v>
      </c>
      <c r="D51" s="38" t="s">
        <v>12</v>
      </c>
      <c r="E51" s="111"/>
      <c r="F51" s="111"/>
      <c r="G51" s="112"/>
      <c r="H51" s="112"/>
      <c r="I51" s="112"/>
      <c r="J51" s="112"/>
      <c r="K51" s="112"/>
      <c r="L51" s="8"/>
      <c r="M51" s="8"/>
      <c r="N51" s="8"/>
      <c r="O51" s="8"/>
      <c r="P51" s="8"/>
      <c r="Q51" s="8"/>
      <c r="R51" s="8"/>
      <c r="S51" s="8"/>
      <c r="T51" s="8"/>
      <c r="U51" s="10"/>
      <c r="V51" s="7"/>
      <c r="W51" s="105"/>
      <c r="X51" s="105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2</v>
      </c>
      <c r="AK51" s="8">
        <v>2</v>
      </c>
      <c r="AL51" s="113"/>
      <c r="AM51" s="8">
        <v>2</v>
      </c>
      <c r="AN51" s="8">
        <v>2</v>
      </c>
      <c r="AO51" s="8">
        <v>2</v>
      </c>
      <c r="AP51" s="8">
        <v>2</v>
      </c>
      <c r="AQ51" s="8">
        <v>2</v>
      </c>
      <c r="AR51" s="8"/>
      <c r="AS51" s="8"/>
      <c r="AT51" s="8"/>
      <c r="AU51" s="8"/>
      <c r="AV51" s="8"/>
      <c r="AW51" s="9"/>
      <c r="AX51" s="9"/>
      <c r="AY51" s="37">
        <f t="shared" si="9"/>
        <v>14</v>
      </c>
      <c r="AZ51" s="9"/>
      <c r="BA51" s="5"/>
      <c r="BB51" s="5"/>
      <c r="BC51" s="5"/>
      <c r="BD51" s="5"/>
      <c r="BE51" s="5"/>
      <c r="BF51" s="5"/>
      <c r="BG51" s="5"/>
      <c r="BH51" s="5"/>
      <c r="BI51" s="4"/>
    </row>
    <row r="52" spans="1:61" ht="15.75">
      <c r="A52" s="252"/>
      <c r="B52" s="261"/>
      <c r="C52" s="263"/>
      <c r="D52" s="38" t="s">
        <v>9</v>
      </c>
      <c r="E52" s="111"/>
      <c r="F52" s="111"/>
      <c r="G52" s="112"/>
      <c r="H52" s="112"/>
      <c r="I52" s="112"/>
      <c r="J52" s="112"/>
      <c r="K52" s="112"/>
      <c r="L52" s="8"/>
      <c r="M52" s="8"/>
      <c r="N52" s="8"/>
      <c r="O52" s="8"/>
      <c r="P52" s="8"/>
      <c r="Q52" s="8"/>
      <c r="R52" s="8"/>
      <c r="S52" s="8"/>
      <c r="T52" s="8"/>
      <c r="U52" s="10"/>
      <c r="V52" s="7"/>
      <c r="W52" s="105"/>
      <c r="X52" s="105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113"/>
      <c r="AM52" s="8"/>
      <c r="AN52" s="8">
        <v>2</v>
      </c>
      <c r="AO52" s="8"/>
      <c r="AP52" s="8"/>
      <c r="AQ52" s="8">
        <v>2</v>
      </c>
      <c r="AR52" s="8"/>
      <c r="AS52" s="8"/>
      <c r="AT52" s="8"/>
      <c r="AU52" s="8"/>
      <c r="AV52" s="8"/>
      <c r="AW52" s="9"/>
      <c r="AX52" s="9"/>
      <c r="AY52" s="37">
        <f t="shared" si="9"/>
        <v>4</v>
      </c>
      <c r="AZ52" s="9"/>
      <c r="BA52" s="5"/>
      <c r="BB52" s="5"/>
      <c r="BC52" s="5"/>
      <c r="BD52" s="5"/>
      <c r="BE52" s="5"/>
      <c r="BF52" s="5"/>
      <c r="BG52" s="5"/>
      <c r="BH52" s="5"/>
      <c r="BI52" s="4"/>
    </row>
    <row r="53" spans="1:61" ht="15.75">
      <c r="A53" s="252"/>
      <c r="B53" s="123" t="s">
        <v>146</v>
      </c>
      <c r="C53" s="124" t="s">
        <v>147</v>
      </c>
      <c r="D53" s="38" t="s">
        <v>12</v>
      </c>
      <c r="E53" s="111"/>
      <c r="F53" s="111"/>
      <c r="G53" s="112"/>
      <c r="H53" s="112"/>
      <c r="I53" s="112"/>
      <c r="J53" s="112"/>
      <c r="K53" s="112"/>
      <c r="L53" s="8"/>
      <c r="M53" s="8"/>
      <c r="N53" s="8"/>
      <c r="O53" s="8"/>
      <c r="P53" s="8"/>
      <c r="Q53" s="8"/>
      <c r="R53" s="8"/>
      <c r="S53" s="8"/>
      <c r="T53" s="8"/>
      <c r="U53" s="10"/>
      <c r="V53" s="7"/>
      <c r="W53" s="105"/>
      <c r="X53" s="105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6</v>
      </c>
      <c r="AL53" s="113"/>
      <c r="AM53" s="8">
        <v>6</v>
      </c>
      <c r="AN53" s="8">
        <v>6</v>
      </c>
      <c r="AO53" s="8">
        <v>6</v>
      </c>
      <c r="AP53" s="8">
        <v>6</v>
      </c>
      <c r="AQ53" s="8">
        <v>6</v>
      </c>
      <c r="AR53" s="8"/>
      <c r="AS53" s="8"/>
      <c r="AT53" s="8"/>
      <c r="AU53" s="8"/>
      <c r="AV53" s="8"/>
      <c r="AW53" s="9"/>
      <c r="AX53" s="9"/>
      <c r="AY53" s="37">
        <f t="shared" si="9"/>
        <v>36</v>
      </c>
      <c r="AZ53" s="9"/>
      <c r="BA53" s="5"/>
      <c r="BB53" s="5"/>
      <c r="BC53" s="5"/>
      <c r="BD53" s="5"/>
      <c r="BE53" s="5"/>
      <c r="BF53" s="5"/>
      <c r="BG53" s="5"/>
      <c r="BH53" s="5"/>
      <c r="BI53" s="4"/>
    </row>
    <row r="54" spans="1:61" ht="15.75">
      <c r="A54" s="252"/>
      <c r="B54" s="254" t="s">
        <v>148</v>
      </c>
      <c r="C54" s="264" t="s">
        <v>149</v>
      </c>
      <c r="D54" s="33" t="s">
        <v>8</v>
      </c>
      <c r="E54" s="111"/>
      <c r="F54" s="111"/>
      <c r="G54" s="112"/>
      <c r="H54" s="112"/>
      <c r="I54" s="112"/>
      <c r="J54" s="112"/>
      <c r="K54" s="112"/>
      <c r="L54" s="36"/>
      <c r="M54" s="36"/>
      <c r="N54" s="36"/>
      <c r="O54" s="36"/>
      <c r="P54" s="36"/>
      <c r="Q54" s="36"/>
      <c r="R54" s="36"/>
      <c r="S54" s="36"/>
      <c r="T54" s="36"/>
      <c r="U54" s="37"/>
      <c r="V54" s="7"/>
      <c r="W54" s="105">
        <f aca="true" t="shared" si="10" ref="W54:W59">SUM(E54:V54)</f>
        <v>0</v>
      </c>
      <c r="X54" s="105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1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9"/>
      <c r="AX54" s="9"/>
      <c r="AY54" s="37">
        <f t="shared" si="9"/>
        <v>0</v>
      </c>
      <c r="AZ54" s="9"/>
      <c r="BA54" s="5"/>
      <c r="BB54" s="5"/>
      <c r="BC54" s="5"/>
      <c r="BD54" s="5"/>
      <c r="BE54" s="5"/>
      <c r="BF54" s="5"/>
      <c r="BG54" s="5"/>
      <c r="BH54" s="5"/>
      <c r="BI54" s="4" t="e">
        <f>BH54+BG54+BF54+BE54+BD54+BC54+BB54+BA54+AZ54+AW54+#REF!+AT54+AS54+AR54+AQ54+AP54+AO54+AN54+AM54+AL54+AK54+AJ54+AI54+AH54+AG54+AF54+AE54</f>
        <v>#REF!</v>
      </c>
    </row>
    <row r="55" spans="1:61" ht="15.75">
      <c r="A55" s="252"/>
      <c r="B55" s="255"/>
      <c r="C55" s="265"/>
      <c r="D55" s="33" t="s">
        <v>9</v>
      </c>
      <c r="E55" s="111"/>
      <c r="F55" s="111"/>
      <c r="G55" s="112"/>
      <c r="H55" s="112"/>
      <c r="I55" s="112"/>
      <c r="J55" s="112"/>
      <c r="K55" s="112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7"/>
      <c r="W55" s="105">
        <f t="shared" si="10"/>
        <v>0</v>
      </c>
      <c r="X55" s="105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9"/>
      <c r="AX55" s="9"/>
      <c r="AY55" s="37">
        <f t="shared" si="9"/>
        <v>0</v>
      </c>
      <c r="AZ55" s="9"/>
      <c r="BA55" s="5"/>
      <c r="BB55" s="5"/>
      <c r="BC55" s="5"/>
      <c r="BD55" s="5"/>
      <c r="BE55" s="5"/>
      <c r="BF55" s="5"/>
      <c r="BG55" s="5"/>
      <c r="BH55" s="5"/>
      <c r="BI55" s="4" t="e">
        <f>BH55+BG55+BF55+BE55+BD55+BC55+BB55+BA55+AZ55+AW55+#REF!+AT55+AS55+AR55+AQ55+AP55+AO55+AN55+AM55+AL55+AK55+AJ55+AI55+AH55+AG55+AF55+AE55</f>
        <v>#REF!</v>
      </c>
    </row>
    <row r="56" spans="1:61" ht="15.75">
      <c r="A56" s="252"/>
      <c r="B56" s="221" t="s">
        <v>150</v>
      </c>
      <c r="C56" s="224" t="s">
        <v>151</v>
      </c>
      <c r="D56" s="38" t="s">
        <v>8</v>
      </c>
      <c r="E56" s="111"/>
      <c r="F56" s="111"/>
      <c r="G56" s="112"/>
      <c r="H56" s="112"/>
      <c r="I56" s="112"/>
      <c r="J56" s="112"/>
      <c r="K56" s="112"/>
      <c r="L56" s="8"/>
      <c r="M56" s="8"/>
      <c r="N56" s="8"/>
      <c r="O56" s="8"/>
      <c r="P56" s="8"/>
      <c r="Q56" s="8"/>
      <c r="R56" s="8"/>
      <c r="S56" s="8"/>
      <c r="T56" s="8"/>
      <c r="U56" s="10"/>
      <c r="V56" s="7"/>
      <c r="W56" s="105">
        <f t="shared" si="10"/>
        <v>0</v>
      </c>
      <c r="X56" s="105"/>
      <c r="Y56" s="8">
        <v>10</v>
      </c>
      <c r="Z56" s="8">
        <v>8</v>
      </c>
      <c r="AA56" s="8">
        <v>6</v>
      </c>
      <c r="AB56" s="8">
        <v>4</v>
      </c>
      <c r="AC56" s="8">
        <v>2</v>
      </c>
      <c r="AD56" s="8">
        <v>6</v>
      </c>
      <c r="AE56" s="8">
        <v>2</v>
      </c>
      <c r="AF56" s="8">
        <v>6</v>
      </c>
      <c r="AG56" s="8">
        <v>4</v>
      </c>
      <c r="AH56" s="8">
        <v>4</v>
      </c>
      <c r="AI56" s="8">
        <v>2</v>
      </c>
      <c r="AJ56" s="8">
        <v>2</v>
      </c>
      <c r="AK56" s="8">
        <v>2</v>
      </c>
      <c r="AL56" s="113"/>
      <c r="AM56" s="8">
        <v>4</v>
      </c>
      <c r="AN56" s="8">
        <v>8</v>
      </c>
      <c r="AO56" s="8">
        <v>0</v>
      </c>
      <c r="AP56" s="8">
        <v>4</v>
      </c>
      <c r="AQ56" s="8">
        <v>4</v>
      </c>
      <c r="AR56" s="8">
        <v>10</v>
      </c>
      <c r="AS56" s="125">
        <v>8</v>
      </c>
      <c r="AT56" s="8"/>
      <c r="AU56" s="8"/>
      <c r="AV56" s="8"/>
      <c r="AW56" s="46">
        <v>6</v>
      </c>
      <c r="AX56" s="126" t="s">
        <v>126</v>
      </c>
      <c r="AY56" s="37">
        <f>SUM(Y56:AX56)</f>
        <v>102</v>
      </c>
      <c r="AZ56" s="9"/>
      <c r="BA56" s="5"/>
      <c r="BB56" s="5"/>
      <c r="BC56" s="5"/>
      <c r="BD56" s="5"/>
      <c r="BE56" s="5"/>
      <c r="BF56" s="5"/>
      <c r="BG56" s="5"/>
      <c r="BH56" s="5"/>
      <c r="BI56" s="4" t="e">
        <f>BH56+BG56+BF56+BE56+BD56+BC56+BB56+BA56+AZ56+AW56+#REF!+AT56+AS56+AR56+AQ56+AP56+AO56+AN56+AM56+AL56+AK56+AJ56+AI56+AH56+AG56+AF56+AE56</f>
        <v>#REF!</v>
      </c>
    </row>
    <row r="57" spans="1:61" ht="15.75">
      <c r="A57" s="252"/>
      <c r="B57" s="223"/>
      <c r="C57" s="226"/>
      <c r="D57" s="38" t="s">
        <v>9</v>
      </c>
      <c r="E57" s="111"/>
      <c r="F57" s="111"/>
      <c r="G57" s="112"/>
      <c r="H57" s="112"/>
      <c r="I57" s="112"/>
      <c r="J57" s="112"/>
      <c r="K57" s="112"/>
      <c r="L57" s="8"/>
      <c r="M57" s="8"/>
      <c r="N57" s="8"/>
      <c r="O57" s="8"/>
      <c r="P57" s="8"/>
      <c r="Q57" s="8"/>
      <c r="R57" s="8"/>
      <c r="S57" s="8"/>
      <c r="T57" s="8"/>
      <c r="U57" s="10"/>
      <c r="V57" s="7"/>
      <c r="W57" s="105">
        <f t="shared" si="10"/>
        <v>0</v>
      </c>
      <c r="X57" s="105"/>
      <c r="Y57" s="8"/>
      <c r="Z57" s="8"/>
      <c r="AA57" s="8"/>
      <c r="AB57" s="8"/>
      <c r="AC57" s="8">
        <v>2</v>
      </c>
      <c r="AD57" s="8"/>
      <c r="AE57" s="8">
        <v>2</v>
      </c>
      <c r="AF57" s="8"/>
      <c r="AG57" s="8"/>
      <c r="AH57" s="8">
        <v>2</v>
      </c>
      <c r="AI57" s="8"/>
      <c r="AJ57" s="8"/>
      <c r="AK57" s="8"/>
      <c r="AL57" s="113"/>
      <c r="AM57" s="8">
        <v>2</v>
      </c>
      <c r="AN57" s="8">
        <v>4</v>
      </c>
      <c r="AO57" s="8"/>
      <c r="AP57" s="8">
        <v>2</v>
      </c>
      <c r="AQ57" s="8"/>
      <c r="AR57" s="8">
        <v>2</v>
      </c>
      <c r="AS57" s="8">
        <v>2</v>
      </c>
      <c r="AT57" s="8"/>
      <c r="AU57" s="8"/>
      <c r="AV57" s="8"/>
      <c r="AW57" s="9"/>
      <c r="AX57" s="127"/>
      <c r="AY57" s="37">
        <f t="shared" si="9"/>
        <v>18</v>
      </c>
      <c r="AZ57" s="9"/>
      <c r="BA57" s="5"/>
      <c r="BB57" s="5"/>
      <c r="BC57" s="5"/>
      <c r="BD57" s="5"/>
      <c r="BE57" s="5"/>
      <c r="BF57" s="5"/>
      <c r="BG57" s="5"/>
      <c r="BH57" s="5"/>
      <c r="BI57" s="4" t="e">
        <f>BH57+BG57+BF57+BE57+BD57+BC57+BB57+BA57+AZ57+AW57+#REF!+AT57+AS57+AR57+AQ57+AP57+AO57+AN57+AM57+AL57+AK57+AJ57+AI57+AH57+AG57+AF57+AE57</f>
        <v>#REF!</v>
      </c>
    </row>
    <row r="58" spans="1:61" ht="15.75">
      <c r="A58" s="252"/>
      <c r="B58" s="89" t="s">
        <v>152</v>
      </c>
      <c r="C58" s="90" t="s">
        <v>153</v>
      </c>
      <c r="D58" s="58" t="s">
        <v>8</v>
      </c>
      <c r="E58" s="111"/>
      <c r="F58" s="111"/>
      <c r="G58" s="112"/>
      <c r="H58" s="112"/>
      <c r="I58" s="112"/>
      <c r="J58" s="112"/>
      <c r="K58" s="112"/>
      <c r="L58" s="8"/>
      <c r="M58" s="8"/>
      <c r="N58" s="8"/>
      <c r="O58" s="8"/>
      <c r="P58" s="8"/>
      <c r="Q58" s="8"/>
      <c r="R58" s="8"/>
      <c r="S58" s="8"/>
      <c r="T58" s="8"/>
      <c r="U58" s="10"/>
      <c r="V58" s="7"/>
      <c r="W58" s="105">
        <f t="shared" si="10"/>
        <v>0</v>
      </c>
      <c r="X58" s="105"/>
      <c r="Y58" s="8">
        <v>2</v>
      </c>
      <c r="Z58" s="8">
        <v>10</v>
      </c>
      <c r="AA58" s="8">
        <v>6</v>
      </c>
      <c r="AB58" s="8">
        <v>12</v>
      </c>
      <c r="AC58" s="8">
        <v>6</v>
      </c>
      <c r="AD58" s="8">
        <v>12</v>
      </c>
      <c r="AE58" s="8">
        <v>6</v>
      </c>
      <c r="AF58" s="8">
        <v>12</v>
      </c>
      <c r="AG58" s="8">
        <v>6</v>
      </c>
      <c r="AH58" s="8">
        <v>12</v>
      </c>
      <c r="AI58" s="8">
        <v>6</v>
      </c>
      <c r="AJ58" s="8">
        <v>12</v>
      </c>
      <c r="AK58" s="8"/>
      <c r="AL58" s="113"/>
      <c r="AM58" s="8"/>
      <c r="AN58" s="8"/>
      <c r="AO58" s="8"/>
      <c r="AP58" s="8">
        <v>6</v>
      </c>
      <c r="AQ58" s="8">
        <v>6</v>
      </c>
      <c r="AR58" s="8">
        <v>12</v>
      </c>
      <c r="AS58" s="8">
        <v>18</v>
      </c>
      <c r="AT58" s="8"/>
      <c r="AU58" s="8"/>
      <c r="AV58" s="8"/>
      <c r="AW58" s="29"/>
      <c r="AX58" s="127" t="s">
        <v>154</v>
      </c>
      <c r="AY58" s="37">
        <f t="shared" si="9"/>
        <v>144</v>
      </c>
      <c r="AZ58" s="9"/>
      <c r="BA58" s="5"/>
      <c r="BB58" s="5"/>
      <c r="BC58" s="5"/>
      <c r="BD58" s="5"/>
      <c r="BE58" s="5"/>
      <c r="BF58" s="5"/>
      <c r="BG58" s="5"/>
      <c r="BH58" s="5"/>
      <c r="BI58" s="4" t="e">
        <f>BH58+BG58+BF58+BE58+BD58+BC58+BB58+BA58+AZ58+AW58+#REF!+AT58+AS58+AR58+AQ58+AP58+AO58+AN58+AM58+AL58+AK58+AJ58+AI58+AH58+AG58+AF58+AE58</f>
        <v>#REF!</v>
      </c>
    </row>
    <row r="59" spans="1:61" ht="15.75">
      <c r="A59" s="252"/>
      <c r="B59" s="91" t="s">
        <v>155</v>
      </c>
      <c r="C59" s="92" t="s">
        <v>156</v>
      </c>
      <c r="D59" s="38" t="s">
        <v>8</v>
      </c>
      <c r="E59" s="111"/>
      <c r="F59" s="111"/>
      <c r="G59" s="112"/>
      <c r="H59" s="112"/>
      <c r="I59" s="112"/>
      <c r="J59" s="112"/>
      <c r="K59" s="112"/>
      <c r="L59" s="8"/>
      <c r="M59" s="8"/>
      <c r="N59" s="8"/>
      <c r="O59" s="8"/>
      <c r="P59" s="8"/>
      <c r="Q59" s="8"/>
      <c r="R59" s="8"/>
      <c r="S59" s="8"/>
      <c r="T59" s="8"/>
      <c r="U59" s="10"/>
      <c r="V59" s="7"/>
      <c r="W59" s="105">
        <f t="shared" si="10"/>
        <v>0</v>
      </c>
      <c r="X59" s="105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13"/>
      <c r="AM59" s="8"/>
      <c r="AN59" s="8"/>
      <c r="AO59" s="8"/>
      <c r="AP59" s="8"/>
      <c r="AQ59" s="8"/>
      <c r="AR59" s="8"/>
      <c r="AS59" s="128">
        <v>6</v>
      </c>
      <c r="AT59" s="128">
        <v>36</v>
      </c>
      <c r="AU59" s="128">
        <v>36</v>
      </c>
      <c r="AV59" s="128">
        <v>36</v>
      </c>
      <c r="AW59" s="129">
        <v>30</v>
      </c>
      <c r="AX59" s="130"/>
      <c r="AY59" s="37">
        <f>SUM(Y59:AX59)</f>
        <v>144</v>
      </c>
      <c r="AZ59" s="9"/>
      <c r="BA59" s="5"/>
      <c r="BB59" s="5"/>
      <c r="BC59" s="5"/>
      <c r="BD59" s="5"/>
      <c r="BE59" s="5"/>
      <c r="BF59" s="5"/>
      <c r="BG59" s="5"/>
      <c r="BH59" s="5"/>
      <c r="BI59" s="4" t="e">
        <f>BH59+BG59+BF59+BE59+BD59+BC59+BB59+BA59+AZ59+AW59+#REF!+AT59+AS59+AR59+AQ59+AP59+AO59+AN59+AM59+AL59+AK59+AJ59+AI59+AH59+AG59+AF59+AE59</f>
        <v>#REF!</v>
      </c>
    </row>
    <row r="60" spans="1:61" ht="15.75">
      <c r="A60" s="252"/>
      <c r="B60" s="218" t="s">
        <v>28</v>
      </c>
      <c r="C60" s="218"/>
      <c r="D60" s="218"/>
      <c r="E60" s="131">
        <f aca="true" t="shared" si="11" ref="E60:U60">SUM(E35+E37+E38+E34+E32+E30+E22+E19+E16+E11+E8)</f>
        <v>32</v>
      </c>
      <c r="F60" s="131">
        <f t="shared" si="11"/>
        <v>34</v>
      </c>
      <c r="G60" s="131">
        <f t="shared" si="11"/>
        <v>34</v>
      </c>
      <c r="H60" s="131">
        <f t="shared" si="11"/>
        <v>34</v>
      </c>
      <c r="I60" s="131">
        <f t="shared" si="11"/>
        <v>34</v>
      </c>
      <c r="J60" s="131">
        <f t="shared" si="11"/>
        <v>34</v>
      </c>
      <c r="K60" s="131">
        <f t="shared" si="11"/>
        <v>32</v>
      </c>
      <c r="L60" s="131">
        <f t="shared" si="11"/>
        <v>32</v>
      </c>
      <c r="M60" s="131">
        <f t="shared" si="11"/>
        <v>30</v>
      </c>
      <c r="N60" s="131">
        <f t="shared" si="11"/>
        <v>34</v>
      </c>
      <c r="O60" s="131">
        <f t="shared" si="11"/>
        <v>32</v>
      </c>
      <c r="P60" s="131">
        <f t="shared" si="11"/>
        <v>32</v>
      </c>
      <c r="Q60" s="131">
        <f t="shared" si="11"/>
        <v>32</v>
      </c>
      <c r="R60" s="131">
        <f t="shared" si="11"/>
        <v>32</v>
      </c>
      <c r="S60" s="131">
        <f t="shared" si="11"/>
        <v>32</v>
      </c>
      <c r="T60" s="131">
        <f t="shared" si="11"/>
        <v>34</v>
      </c>
      <c r="U60" s="131">
        <f t="shared" si="11"/>
        <v>34</v>
      </c>
      <c r="V60" s="131"/>
      <c r="W60" s="131">
        <f>SUM(W35+W37+W38+W34+W32+W30+W22+W19+W16+W11+W8)</f>
        <v>558</v>
      </c>
      <c r="X60" s="13"/>
      <c r="Y60" s="132">
        <f aca="true" t="shared" si="12" ref="Y60:AK60">SUM(Y58+Y56+Y53+Y51+Y49+Y47+Y43+Y41+Y40+Y38+Y11+Y8+Y59+Y22)</f>
        <v>34</v>
      </c>
      <c r="Z60" s="132">
        <f t="shared" si="12"/>
        <v>34</v>
      </c>
      <c r="AA60" s="132">
        <f t="shared" si="12"/>
        <v>32</v>
      </c>
      <c r="AB60" s="132">
        <f t="shared" si="12"/>
        <v>34</v>
      </c>
      <c r="AC60" s="132">
        <f t="shared" si="12"/>
        <v>30</v>
      </c>
      <c r="AD60" s="132">
        <f t="shared" si="12"/>
        <v>34</v>
      </c>
      <c r="AE60" s="132">
        <f t="shared" si="12"/>
        <v>30</v>
      </c>
      <c r="AF60" s="132">
        <f t="shared" si="12"/>
        <v>34</v>
      </c>
      <c r="AG60" s="132">
        <f t="shared" si="12"/>
        <v>32</v>
      </c>
      <c r="AH60" s="132">
        <f t="shared" si="12"/>
        <v>32</v>
      </c>
      <c r="AI60" s="132">
        <f t="shared" si="12"/>
        <v>30</v>
      </c>
      <c r="AJ60" s="132">
        <f t="shared" si="12"/>
        <v>32</v>
      </c>
      <c r="AK60" s="132">
        <f t="shared" si="12"/>
        <v>30</v>
      </c>
      <c r="AL60" s="132">
        <f>SUM(AL58+AL56+AL53+AL51+AL49+AL47+AL43+AL41+AL40+AL38+AL11+AL8+AL59+AL22)</f>
        <v>36</v>
      </c>
      <c r="AM60" s="132">
        <f aca="true" t="shared" si="13" ref="AM60:AW60">SUM(AM58+AM56+AM53+AM51+AM49+AM47+AM43+AM41+AM40+AM38+AM11+AM8+AM59)</f>
        <v>30</v>
      </c>
      <c r="AN60" s="132">
        <f t="shared" si="13"/>
        <v>26</v>
      </c>
      <c r="AO60" s="132">
        <f t="shared" si="13"/>
        <v>28</v>
      </c>
      <c r="AP60" s="132">
        <f t="shared" si="13"/>
        <v>32</v>
      </c>
      <c r="AQ60" s="132">
        <f t="shared" si="13"/>
        <v>32</v>
      </c>
      <c r="AR60" s="132">
        <f t="shared" si="13"/>
        <v>34</v>
      </c>
      <c r="AS60" s="132">
        <f t="shared" si="13"/>
        <v>34</v>
      </c>
      <c r="AT60" s="132">
        <f t="shared" si="13"/>
        <v>36</v>
      </c>
      <c r="AU60" s="132">
        <f t="shared" si="13"/>
        <v>36</v>
      </c>
      <c r="AV60" s="132">
        <f t="shared" si="13"/>
        <v>36</v>
      </c>
      <c r="AW60" s="132">
        <f t="shared" si="13"/>
        <v>36</v>
      </c>
      <c r="AX60" s="132">
        <f>SUM(Y60:AW60)</f>
        <v>814</v>
      </c>
      <c r="AY60" s="132">
        <f>SUM(AY58+AY56+AY53+AY51+AY49+AY47+AY43+AY41+AY40+AY38+AY11+AY8+AY22+AY59)</f>
        <v>814</v>
      </c>
      <c r="AZ60" s="132" t="s">
        <v>157</v>
      </c>
      <c r="BA60" s="5"/>
      <c r="BB60" s="5"/>
      <c r="BC60" s="5"/>
      <c r="BD60" s="5"/>
      <c r="BE60" s="5"/>
      <c r="BF60" s="5"/>
      <c r="BG60" s="5"/>
      <c r="BH60" s="5"/>
      <c r="BI60" s="4" t="e">
        <f>AZ60+AW60+#REF!+AT60+AS60+AR60+AQ60+AP60+AO60+AN60+AM60+AL60+AK60+AJ60+AI60+AH60+AG60+AF60+AE60+AD60+AC60+AB60+AA60+Z60+Y60</f>
        <v>#VALUE!</v>
      </c>
    </row>
    <row r="61" spans="1:61" ht="15.75">
      <c r="A61" s="252"/>
      <c r="B61" s="219" t="s">
        <v>29</v>
      </c>
      <c r="C61" s="219"/>
      <c r="D61" s="219"/>
      <c r="E61" s="131">
        <f>SUM(E39+E36+E33+E31+E23+E20+E17+E12+E9)</f>
        <v>4</v>
      </c>
      <c r="F61" s="131">
        <f aca="true" t="shared" si="14" ref="F61:W61">SUM(F39+F36+F33+F31+F23+F20+F17+F12+F9)</f>
        <v>2</v>
      </c>
      <c r="G61" s="131">
        <f t="shared" si="14"/>
        <v>2</v>
      </c>
      <c r="H61" s="131">
        <f t="shared" si="14"/>
        <v>2</v>
      </c>
      <c r="I61" s="131">
        <f t="shared" si="14"/>
        <v>2</v>
      </c>
      <c r="J61" s="131">
        <f t="shared" si="14"/>
        <v>2</v>
      </c>
      <c r="K61" s="131">
        <f t="shared" si="14"/>
        <v>4</v>
      </c>
      <c r="L61" s="131">
        <f t="shared" si="14"/>
        <v>4</v>
      </c>
      <c r="M61" s="131">
        <f t="shared" si="14"/>
        <v>6</v>
      </c>
      <c r="N61" s="131">
        <f t="shared" si="14"/>
        <v>2</v>
      </c>
      <c r="O61" s="131">
        <f t="shared" si="14"/>
        <v>4</v>
      </c>
      <c r="P61" s="131">
        <f t="shared" si="14"/>
        <v>4</v>
      </c>
      <c r="Q61" s="131">
        <f t="shared" si="14"/>
        <v>4</v>
      </c>
      <c r="R61" s="131">
        <f t="shared" si="14"/>
        <v>4</v>
      </c>
      <c r="S61" s="131">
        <f t="shared" si="14"/>
        <v>4</v>
      </c>
      <c r="T61" s="131">
        <f t="shared" si="14"/>
        <v>2</v>
      </c>
      <c r="U61" s="131">
        <f t="shared" si="14"/>
        <v>2</v>
      </c>
      <c r="V61" s="131">
        <f t="shared" si="14"/>
        <v>0</v>
      </c>
      <c r="W61" s="131">
        <f t="shared" si="14"/>
        <v>54</v>
      </c>
      <c r="X61" s="14"/>
      <c r="Y61" s="28">
        <f>SUM(Y57+Y17+Y52+Y50+Y48+Y42+Y39)</f>
        <v>2</v>
      </c>
      <c r="Z61" s="28">
        <f aca="true" t="shared" si="15" ref="Z61:AW61">SUM(Z57+Z17+Z52+Z50+Z48+Z42+Z39)</f>
        <v>2</v>
      </c>
      <c r="AA61" s="28">
        <f t="shared" si="15"/>
        <v>4</v>
      </c>
      <c r="AB61" s="28">
        <f t="shared" si="15"/>
        <v>2</v>
      </c>
      <c r="AC61" s="28">
        <f t="shared" si="15"/>
        <v>6</v>
      </c>
      <c r="AD61" s="28">
        <f t="shared" si="15"/>
        <v>2</v>
      </c>
      <c r="AE61" s="28">
        <f t="shared" si="15"/>
        <v>6</v>
      </c>
      <c r="AF61" s="28">
        <f t="shared" si="15"/>
        <v>2</v>
      </c>
      <c r="AG61" s="28">
        <f t="shared" si="15"/>
        <v>4</v>
      </c>
      <c r="AH61" s="28">
        <f t="shared" si="15"/>
        <v>4</v>
      </c>
      <c r="AI61" s="28">
        <f t="shared" si="15"/>
        <v>6</v>
      </c>
      <c r="AJ61" s="28">
        <f t="shared" si="15"/>
        <v>4</v>
      </c>
      <c r="AK61" s="28">
        <f t="shared" si="15"/>
        <v>6</v>
      </c>
      <c r="AL61" s="28">
        <f t="shared" si="15"/>
        <v>0</v>
      </c>
      <c r="AM61" s="28">
        <f t="shared" si="15"/>
        <v>6</v>
      </c>
      <c r="AN61" s="28">
        <f>SUM(AN57+AN17+AN52+AN50+AN48+AN42+AN39)</f>
        <v>10</v>
      </c>
      <c r="AO61" s="28">
        <f t="shared" si="15"/>
        <v>8</v>
      </c>
      <c r="AP61" s="28">
        <f t="shared" si="15"/>
        <v>4</v>
      </c>
      <c r="AQ61" s="28">
        <f t="shared" si="15"/>
        <v>4</v>
      </c>
      <c r="AR61" s="28">
        <f t="shared" si="15"/>
        <v>2</v>
      </c>
      <c r="AS61" s="28">
        <f t="shared" si="15"/>
        <v>2</v>
      </c>
      <c r="AT61" s="28">
        <f t="shared" si="15"/>
        <v>0</v>
      </c>
      <c r="AU61" s="28">
        <f t="shared" si="15"/>
        <v>0</v>
      </c>
      <c r="AV61" s="28">
        <f t="shared" si="15"/>
        <v>0</v>
      </c>
      <c r="AW61" s="28">
        <f t="shared" si="15"/>
        <v>0</v>
      </c>
      <c r="AX61" s="132">
        <f>SUM(Y61:AW61)</f>
        <v>86</v>
      </c>
      <c r="AY61" s="28">
        <f>SUM(AY57+AY17+AY52+AY50+AY48+AY42+AY39)</f>
        <v>86</v>
      </c>
      <c r="AZ61" s="28">
        <v>0</v>
      </c>
      <c r="BA61" s="5"/>
      <c r="BB61" s="5"/>
      <c r="BC61" s="5"/>
      <c r="BD61" s="5"/>
      <c r="BE61" s="5"/>
      <c r="BF61" s="5"/>
      <c r="BG61" s="5"/>
      <c r="BH61" s="5"/>
      <c r="BI61" s="4" t="e">
        <f>AZ61+AW61+#REF!+AT61+AS61+AR61+AQ61+AP61+AO61+AN61+AM61+AL61+AK61+AJ61+AI61+AH61+AG61+AF61+AE61+AD61+AC61+AB61+AA61+Z61+Y61</f>
        <v>#REF!</v>
      </c>
    </row>
    <row r="62" spans="1:61" ht="15.75">
      <c r="A62" s="253"/>
      <c r="B62" s="220" t="s">
        <v>30</v>
      </c>
      <c r="C62" s="220"/>
      <c r="D62" s="220"/>
      <c r="E62" s="131">
        <f>SUM(E60:E61)</f>
        <v>36</v>
      </c>
      <c r="F62" s="131">
        <f aca="true" t="shared" si="16" ref="F62:W62">SUM(F60:F61)</f>
        <v>36</v>
      </c>
      <c r="G62" s="131">
        <f t="shared" si="16"/>
        <v>36</v>
      </c>
      <c r="H62" s="131">
        <f t="shared" si="16"/>
        <v>36</v>
      </c>
      <c r="I62" s="131">
        <f t="shared" si="16"/>
        <v>36</v>
      </c>
      <c r="J62" s="131">
        <f t="shared" si="16"/>
        <v>36</v>
      </c>
      <c r="K62" s="131">
        <f t="shared" si="16"/>
        <v>36</v>
      </c>
      <c r="L62" s="131">
        <f t="shared" si="16"/>
        <v>36</v>
      </c>
      <c r="M62" s="131">
        <f t="shared" si="16"/>
        <v>36</v>
      </c>
      <c r="N62" s="131">
        <f t="shared" si="16"/>
        <v>36</v>
      </c>
      <c r="O62" s="131">
        <f t="shared" si="16"/>
        <v>36</v>
      </c>
      <c r="P62" s="131">
        <f t="shared" si="16"/>
        <v>36</v>
      </c>
      <c r="Q62" s="131">
        <f t="shared" si="16"/>
        <v>36</v>
      </c>
      <c r="R62" s="131">
        <f t="shared" si="16"/>
        <v>36</v>
      </c>
      <c r="S62" s="131">
        <f t="shared" si="16"/>
        <v>36</v>
      </c>
      <c r="T62" s="131">
        <f t="shared" si="16"/>
        <v>36</v>
      </c>
      <c r="U62" s="131">
        <f t="shared" si="16"/>
        <v>36</v>
      </c>
      <c r="V62" s="131">
        <f t="shared" si="16"/>
        <v>0</v>
      </c>
      <c r="W62" s="131">
        <f t="shared" si="16"/>
        <v>612</v>
      </c>
      <c r="X62" s="13"/>
      <c r="Y62" s="28">
        <f>SUM(Y60:Y61)</f>
        <v>36</v>
      </c>
      <c r="Z62" s="28">
        <f aca="true" t="shared" si="17" ref="Z62:AW62">SUM(Z60:Z61)</f>
        <v>36</v>
      </c>
      <c r="AA62" s="28">
        <f t="shared" si="17"/>
        <v>36</v>
      </c>
      <c r="AB62" s="28">
        <f t="shared" si="17"/>
        <v>36</v>
      </c>
      <c r="AC62" s="28">
        <f t="shared" si="17"/>
        <v>36</v>
      </c>
      <c r="AD62" s="28">
        <f t="shared" si="17"/>
        <v>36</v>
      </c>
      <c r="AE62" s="28">
        <f t="shared" si="17"/>
        <v>36</v>
      </c>
      <c r="AF62" s="28">
        <f t="shared" si="17"/>
        <v>36</v>
      </c>
      <c r="AG62" s="28">
        <f t="shared" si="17"/>
        <v>36</v>
      </c>
      <c r="AH62" s="28">
        <f t="shared" si="17"/>
        <v>36</v>
      </c>
      <c r="AI62" s="28">
        <f t="shared" si="17"/>
        <v>36</v>
      </c>
      <c r="AJ62" s="28">
        <f t="shared" si="17"/>
        <v>36</v>
      </c>
      <c r="AK62" s="28">
        <f t="shared" si="17"/>
        <v>36</v>
      </c>
      <c r="AL62" s="28">
        <f t="shared" si="17"/>
        <v>36</v>
      </c>
      <c r="AM62" s="28">
        <f t="shared" si="17"/>
        <v>36</v>
      </c>
      <c r="AN62" s="28">
        <f t="shared" si="17"/>
        <v>36</v>
      </c>
      <c r="AO62" s="28">
        <f t="shared" si="17"/>
        <v>36</v>
      </c>
      <c r="AP62" s="28">
        <f t="shared" si="17"/>
        <v>36</v>
      </c>
      <c r="AQ62" s="28">
        <f t="shared" si="17"/>
        <v>36</v>
      </c>
      <c r="AR62" s="28">
        <f t="shared" si="17"/>
        <v>36</v>
      </c>
      <c r="AS62" s="28">
        <f t="shared" si="17"/>
        <v>36</v>
      </c>
      <c r="AT62" s="28">
        <f t="shared" si="17"/>
        <v>36</v>
      </c>
      <c r="AU62" s="28">
        <f t="shared" si="17"/>
        <v>36</v>
      </c>
      <c r="AV62" s="28">
        <f t="shared" si="17"/>
        <v>36</v>
      </c>
      <c r="AW62" s="28">
        <f t="shared" si="17"/>
        <v>36</v>
      </c>
      <c r="AX62" s="132">
        <f>SUM(Y62:AW62)</f>
        <v>900</v>
      </c>
      <c r="AY62" s="37">
        <f>SUM(AY8:AY59)</f>
        <v>900</v>
      </c>
      <c r="AZ62" s="28" t="s">
        <v>157</v>
      </c>
      <c r="BA62" s="5"/>
      <c r="BB62" s="5"/>
      <c r="BC62" s="5"/>
      <c r="BD62" s="5"/>
      <c r="BE62" s="5"/>
      <c r="BF62" s="5"/>
      <c r="BG62" s="5"/>
      <c r="BH62" s="5"/>
      <c r="BI62" s="4" t="e">
        <f>AZ62+AW62+#REF!+AT62+AS62+AR62+AQ62+AP62+AO62+AN62+AM62+AL62+AK62+AJ62+AI62+AH62+AG62+AF62+AE62+AD62+AC62+AB62+AA62+Z62+Y62</f>
        <v>#VALUE!</v>
      </c>
    </row>
    <row r="63" spans="1:61" ht="15.75">
      <c r="A63" s="11"/>
      <c r="B63" s="17"/>
      <c r="C63" s="19"/>
      <c r="D63" s="21"/>
      <c r="E63" s="133"/>
      <c r="F63" s="133"/>
      <c r="G63" s="134"/>
      <c r="H63" s="134"/>
      <c r="I63" s="134"/>
      <c r="J63" s="134"/>
      <c r="K63" s="135"/>
      <c r="L63" s="3"/>
      <c r="M63" s="3"/>
      <c r="N63" s="3"/>
      <c r="O63" s="3"/>
      <c r="P63" s="3"/>
      <c r="Q63" s="3"/>
      <c r="R63" s="3"/>
      <c r="S63" s="3"/>
      <c r="T63" s="3"/>
      <c r="U63" s="3"/>
      <c r="V63" s="15"/>
      <c r="W63" s="15"/>
      <c r="X63" s="15"/>
      <c r="Y63" s="9"/>
      <c r="Z63" s="9"/>
      <c r="AA63" s="2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36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37"/>
      <c r="BA63" s="15"/>
      <c r="BB63" s="3"/>
      <c r="BC63" s="3"/>
      <c r="BD63" s="3"/>
      <c r="BE63" s="3"/>
      <c r="BF63" s="3"/>
      <c r="BG63" s="3"/>
      <c r="BH63" s="3"/>
      <c r="BI63" s="3"/>
    </row>
    <row r="64" spans="2:53" ht="15">
      <c r="B64" s="18"/>
      <c r="C64" s="20"/>
      <c r="D64" s="22"/>
      <c r="E64" s="138"/>
      <c r="F64" s="138"/>
      <c r="G64" s="139"/>
      <c r="H64" s="139"/>
      <c r="I64" s="139"/>
      <c r="J64" s="139"/>
      <c r="K64" s="139"/>
      <c r="V64" s="35"/>
      <c r="W64" s="35"/>
      <c r="X64" s="35"/>
      <c r="Y64" s="32"/>
      <c r="Z64" s="32"/>
      <c r="AA64" s="86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40"/>
      <c r="BA64" s="35"/>
    </row>
    <row r="65" spans="2:53" ht="15">
      <c r="B65" s="18"/>
      <c r="C65" s="20"/>
      <c r="D65" s="22"/>
      <c r="E65" s="138"/>
      <c r="F65" s="138"/>
      <c r="G65" s="139"/>
      <c r="H65" s="139"/>
      <c r="I65" s="139"/>
      <c r="J65" s="139"/>
      <c r="K65" s="139"/>
      <c r="V65" s="35"/>
      <c r="W65" s="35"/>
      <c r="X65" s="35"/>
      <c r="Y65" s="32"/>
      <c r="Z65" s="32"/>
      <c r="AA65" s="86"/>
      <c r="AB65" s="32"/>
      <c r="AC65" s="32"/>
      <c r="AD65" s="141"/>
      <c r="AE65" s="141" t="s">
        <v>158</v>
      </c>
      <c r="AF65" s="141"/>
      <c r="AG65" s="141"/>
      <c r="AH65" s="141"/>
      <c r="AI65" s="141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40"/>
      <c r="BA65" s="35"/>
    </row>
    <row r="66" spans="2:53" ht="15">
      <c r="B66" s="18"/>
      <c r="C66" s="20"/>
      <c r="D66" s="22"/>
      <c r="E66" s="138"/>
      <c r="F66" s="138"/>
      <c r="G66" s="139"/>
      <c r="H66" s="139"/>
      <c r="I66" s="139"/>
      <c r="J66" s="139"/>
      <c r="K66" s="139"/>
      <c r="V66" s="35"/>
      <c r="W66" s="35"/>
      <c r="X66" s="35"/>
      <c r="Y66" s="32"/>
      <c r="Z66" s="32"/>
      <c r="AA66" s="86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40"/>
      <c r="BA66" s="35"/>
    </row>
    <row r="67" spans="2:53" ht="15">
      <c r="B67" s="18"/>
      <c r="C67" s="20"/>
      <c r="D67" s="22"/>
      <c r="E67" s="138"/>
      <c r="F67" s="138"/>
      <c r="G67" s="139"/>
      <c r="H67" s="139"/>
      <c r="I67" s="139"/>
      <c r="J67" s="139"/>
      <c r="K67" s="139"/>
      <c r="V67" s="35"/>
      <c r="W67" s="35"/>
      <c r="X67" s="35"/>
      <c r="Y67" s="142"/>
      <c r="Z67" s="142"/>
      <c r="AA67" s="143"/>
      <c r="AB67" s="144"/>
      <c r="AC67" s="144"/>
      <c r="AD67" s="144"/>
      <c r="AE67" s="54"/>
      <c r="AF67" s="54"/>
      <c r="AG67" s="32"/>
      <c r="AH67" s="32"/>
      <c r="AI67" s="32"/>
      <c r="AJ67" s="32"/>
      <c r="AL67" s="54"/>
      <c r="AM67" s="145"/>
      <c r="AN67" s="145"/>
      <c r="AO67" s="145"/>
      <c r="AP67" s="146"/>
      <c r="AQ67" s="146"/>
      <c r="AR67" s="146"/>
      <c r="AS67" s="146"/>
      <c r="AT67" s="32"/>
      <c r="AU67" s="54"/>
      <c r="AV67" s="54"/>
      <c r="AW67" s="54"/>
      <c r="AX67" s="54"/>
      <c r="AY67" s="54"/>
      <c r="AZ67" s="140"/>
      <c r="BA67" s="35"/>
    </row>
    <row r="68" spans="2:53" ht="15">
      <c r="B68" s="18"/>
      <c r="C68" s="20"/>
      <c r="D68" s="22"/>
      <c r="E68" s="138"/>
      <c r="F68" s="138"/>
      <c r="G68" s="139"/>
      <c r="H68" s="139"/>
      <c r="I68" s="139"/>
      <c r="J68" s="139"/>
      <c r="K68" s="139"/>
      <c r="V68" s="35"/>
      <c r="W68" s="35"/>
      <c r="X68" s="35"/>
      <c r="Y68" s="142"/>
      <c r="Z68" s="142"/>
      <c r="AA68" s="143"/>
      <c r="AB68" s="144"/>
      <c r="AC68" s="144"/>
      <c r="AD68" s="144"/>
      <c r="AE68" s="54"/>
      <c r="AF68" s="54"/>
      <c r="AG68" s="32"/>
      <c r="AH68" s="32"/>
      <c r="AI68" s="32"/>
      <c r="AJ68" s="32"/>
      <c r="AL68" s="54"/>
      <c r="AM68" s="145"/>
      <c r="AN68" s="145"/>
      <c r="AO68" s="145"/>
      <c r="AP68" s="146"/>
      <c r="AQ68" s="146"/>
      <c r="AR68" s="146"/>
      <c r="AS68" s="146"/>
      <c r="AT68" s="32"/>
      <c r="AU68" s="54"/>
      <c r="AV68" s="54"/>
      <c r="AW68" s="54"/>
      <c r="AX68" s="54"/>
      <c r="AY68" s="54"/>
      <c r="AZ68" s="140"/>
      <c r="BA68" s="35"/>
    </row>
    <row r="69" spans="2:53" ht="15">
      <c r="B69" s="18"/>
      <c r="C69" s="20"/>
      <c r="D69" s="22"/>
      <c r="E69" s="138"/>
      <c r="F69" s="138"/>
      <c r="G69" s="139"/>
      <c r="H69" s="139"/>
      <c r="I69" s="139"/>
      <c r="J69" s="139"/>
      <c r="K69" s="139"/>
      <c r="V69" s="35"/>
      <c r="W69" s="35"/>
      <c r="X69" s="35"/>
      <c r="Y69" s="142"/>
      <c r="Z69" s="142"/>
      <c r="AA69" s="143"/>
      <c r="AB69" s="144"/>
      <c r="AC69" s="144"/>
      <c r="AD69" s="144"/>
      <c r="AE69" s="54"/>
      <c r="AF69" s="54"/>
      <c r="AG69" s="32"/>
      <c r="AH69" s="32"/>
      <c r="AI69" s="32"/>
      <c r="AJ69" s="32"/>
      <c r="AL69" s="54"/>
      <c r="AM69" s="145"/>
      <c r="AN69" s="145"/>
      <c r="AO69" s="145"/>
      <c r="AP69" s="146"/>
      <c r="AQ69" s="146"/>
      <c r="AR69" s="146"/>
      <c r="AS69" s="146"/>
      <c r="AT69" s="32"/>
      <c r="AU69" s="54"/>
      <c r="AV69" s="54"/>
      <c r="AW69" s="54"/>
      <c r="AX69" s="54"/>
      <c r="AY69" s="54"/>
      <c r="AZ69" s="140"/>
      <c r="BA69" s="35"/>
    </row>
    <row r="70" spans="2:53" ht="15">
      <c r="B70" s="18"/>
      <c r="C70" s="20"/>
      <c r="D70" s="22"/>
      <c r="E70" s="138"/>
      <c r="F70" s="138"/>
      <c r="G70" s="139"/>
      <c r="H70" s="139"/>
      <c r="I70" s="139"/>
      <c r="J70" s="139"/>
      <c r="K70" s="139"/>
      <c r="V70" s="35"/>
      <c r="W70" s="35"/>
      <c r="X70" s="35"/>
      <c r="Y70" s="142"/>
      <c r="Z70" s="142"/>
      <c r="AA70" s="143"/>
      <c r="AB70" s="144"/>
      <c r="AC70" s="144"/>
      <c r="AD70" s="144"/>
      <c r="AE70" s="54"/>
      <c r="AF70" s="54"/>
      <c r="AG70" s="32"/>
      <c r="AH70" s="32"/>
      <c r="AI70" s="32"/>
      <c r="AJ70" s="32"/>
      <c r="AL70" s="54"/>
      <c r="AM70" s="145"/>
      <c r="AN70" s="145"/>
      <c r="AO70" s="145"/>
      <c r="AP70" s="146"/>
      <c r="AQ70" s="146"/>
      <c r="AR70" s="146"/>
      <c r="AS70" s="146"/>
      <c r="AT70" s="32"/>
      <c r="AU70" s="54"/>
      <c r="AV70" s="54"/>
      <c r="AW70" s="54"/>
      <c r="AX70" s="54"/>
      <c r="AY70" s="54"/>
      <c r="AZ70" s="140"/>
      <c r="BA70" s="35"/>
    </row>
    <row r="71" spans="2:53" ht="15">
      <c r="B71" s="18"/>
      <c r="C71" s="20"/>
      <c r="D71" s="22"/>
      <c r="E71" s="138"/>
      <c r="F71" s="138"/>
      <c r="G71" s="139"/>
      <c r="H71" s="139"/>
      <c r="I71" s="139"/>
      <c r="J71" s="139"/>
      <c r="K71" s="139"/>
      <c r="V71" s="35"/>
      <c r="W71" s="35"/>
      <c r="X71" s="35"/>
      <c r="Y71" s="142"/>
      <c r="Z71" s="142"/>
      <c r="AA71" s="143"/>
      <c r="AB71" s="144"/>
      <c r="AC71" s="144"/>
      <c r="AD71" s="144"/>
      <c r="AE71" s="54"/>
      <c r="AF71" s="54"/>
      <c r="AG71" s="32"/>
      <c r="AH71" s="32"/>
      <c r="AI71" s="32"/>
      <c r="AJ71" s="32"/>
      <c r="AL71" s="54"/>
      <c r="AM71" s="145"/>
      <c r="AN71" s="145"/>
      <c r="AO71" s="145"/>
      <c r="AP71" s="146"/>
      <c r="AQ71" s="146"/>
      <c r="AR71" s="146"/>
      <c r="AS71" s="146"/>
      <c r="AT71" s="32"/>
      <c r="AU71" s="54"/>
      <c r="AV71" s="54"/>
      <c r="AW71" s="54"/>
      <c r="AX71" s="54"/>
      <c r="AY71" s="54"/>
      <c r="AZ71" s="140"/>
      <c r="BA71" s="35"/>
    </row>
    <row r="72" spans="2:53" ht="15">
      <c r="B72" s="18"/>
      <c r="C72" s="20"/>
      <c r="D72" s="22"/>
      <c r="E72" s="138"/>
      <c r="F72" s="138"/>
      <c r="G72" s="139"/>
      <c r="H72" s="139"/>
      <c r="I72" s="139"/>
      <c r="J72" s="139"/>
      <c r="K72" s="139"/>
      <c r="V72" s="35"/>
      <c r="W72" s="35"/>
      <c r="X72" s="35"/>
      <c r="Y72" s="142"/>
      <c r="Z72" s="142"/>
      <c r="AA72" s="143"/>
      <c r="AB72" s="144"/>
      <c r="AC72" s="144"/>
      <c r="AD72" s="144"/>
      <c r="AE72" s="54"/>
      <c r="AF72" s="54"/>
      <c r="AG72" s="32"/>
      <c r="AH72" s="32"/>
      <c r="AI72" s="32"/>
      <c r="AJ72" s="32"/>
      <c r="AL72" s="54"/>
      <c r="AM72" s="145"/>
      <c r="AN72" s="145"/>
      <c r="AO72" s="145"/>
      <c r="AP72" s="146"/>
      <c r="AQ72" s="146"/>
      <c r="AR72" s="146"/>
      <c r="AS72" s="146"/>
      <c r="AT72" s="32"/>
      <c r="AU72" s="54"/>
      <c r="AV72" s="54"/>
      <c r="AW72" s="54"/>
      <c r="AX72" s="54"/>
      <c r="AY72" s="54"/>
      <c r="AZ72" s="140"/>
      <c r="BA72" s="35"/>
    </row>
    <row r="73" spans="2:53" ht="15">
      <c r="B73" s="18"/>
      <c r="C73" s="20"/>
      <c r="D73" s="22"/>
      <c r="E73" s="138"/>
      <c r="F73" s="138"/>
      <c r="G73" s="139"/>
      <c r="H73" s="139"/>
      <c r="I73" s="139"/>
      <c r="J73" s="139"/>
      <c r="K73" s="139"/>
      <c r="V73" s="35"/>
      <c r="W73" s="35"/>
      <c r="X73" s="35"/>
      <c r="Y73" s="142"/>
      <c r="Z73" s="142"/>
      <c r="AA73" s="143"/>
      <c r="AB73" s="144"/>
      <c r="AC73" s="144"/>
      <c r="AD73" s="144"/>
      <c r="AE73" s="54"/>
      <c r="AF73" s="54"/>
      <c r="AG73" s="32"/>
      <c r="AH73" s="32"/>
      <c r="AI73" s="32"/>
      <c r="AJ73" s="32"/>
      <c r="AL73" s="54"/>
      <c r="AM73" s="145"/>
      <c r="AN73" s="145"/>
      <c r="AO73" s="145"/>
      <c r="AP73" s="146"/>
      <c r="AQ73" s="146"/>
      <c r="AR73" s="146"/>
      <c r="AS73" s="146"/>
      <c r="AT73" s="32"/>
      <c r="AU73" s="54"/>
      <c r="AV73" s="54"/>
      <c r="AW73" s="54"/>
      <c r="AX73" s="54"/>
      <c r="AY73" s="54"/>
      <c r="AZ73" s="140"/>
      <c r="BA73" s="35"/>
    </row>
  </sheetData>
  <sheetProtection/>
  <mergeCells count="52">
    <mergeCell ref="A1:A5"/>
    <mergeCell ref="B1:B5"/>
    <mergeCell ref="C1:C5"/>
    <mergeCell ref="D1:D5"/>
    <mergeCell ref="E2:BI2"/>
    <mergeCell ref="E4:BI4"/>
    <mergeCell ref="A6:A62"/>
    <mergeCell ref="B6:B7"/>
    <mergeCell ref="C6:C7"/>
    <mergeCell ref="B8:B10"/>
    <mergeCell ref="C8:C10"/>
    <mergeCell ref="B11:B13"/>
    <mergeCell ref="C11:C13"/>
    <mergeCell ref="B14:B15"/>
    <mergeCell ref="C14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29"/>
    <mergeCell ref="C28:C29"/>
    <mergeCell ref="B30:B31"/>
    <mergeCell ref="C30:C31"/>
    <mergeCell ref="V30:V32"/>
    <mergeCell ref="B32:B33"/>
    <mergeCell ref="C32:C33"/>
    <mergeCell ref="B35:B36"/>
    <mergeCell ref="C35:C36"/>
    <mergeCell ref="V35:V36"/>
    <mergeCell ref="B38:B39"/>
    <mergeCell ref="C38:C39"/>
    <mergeCell ref="B41:B42"/>
    <mergeCell ref="C41:C42"/>
    <mergeCell ref="B45:B46"/>
    <mergeCell ref="C45:C46"/>
    <mergeCell ref="B47:B48"/>
    <mergeCell ref="C47:C48"/>
    <mergeCell ref="B49:B50"/>
    <mergeCell ref="C49:C50"/>
    <mergeCell ref="B60:D60"/>
    <mergeCell ref="B61:D61"/>
    <mergeCell ref="B62:D62"/>
    <mergeCell ref="B51:B52"/>
    <mergeCell ref="C51:C52"/>
    <mergeCell ref="B54:B55"/>
    <mergeCell ref="C54:C55"/>
    <mergeCell ref="B56:B57"/>
    <mergeCell ref="C56:C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"/>
  <sheetViews>
    <sheetView zoomScalePageLayoutView="0" workbookViewId="0" topLeftCell="A1">
      <selection activeCell="A1" sqref="A1:A5"/>
    </sheetView>
  </sheetViews>
  <sheetFormatPr defaultColWidth="9.140625" defaultRowHeight="15"/>
  <cols>
    <col min="2" max="2" width="21.7109375" style="0" customWidth="1"/>
    <col min="3" max="3" width="13.140625" style="0" customWidth="1"/>
    <col min="4" max="59" width="5.7109375" style="0" customWidth="1"/>
  </cols>
  <sheetData>
    <row r="1" spans="1:60" ht="65.25" customHeight="1">
      <c r="A1" s="305" t="s">
        <v>1</v>
      </c>
      <c r="B1" s="306" t="s">
        <v>2</v>
      </c>
      <c r="C1" s="307" t="s">
        <v>3</v>
      </c>
      <c r="D1" s="44" t="s">
        <v>58</v>
      </c>
      <c r="E1" s="44" t="s">
        <v>59</v>
      </c>
      <c r="F1" s="44" t="s">
        <v>60</v>
      </c>
      <c r="G1" s="44" t="s">
        <v>61</v>
      </c>
      <c r="H1" s="44" t="s">
        <v>159</v>
      </c>
      <c r="I1" s="44" t="s">
        <v>63</v>
      </c>
      <c r="J1" s="44" t="s">
        <v>64</v>
      </c>
      <c r="K1" s="44" t="s">
        <v>65</v>
      </c>
      <c r="L1" s="44" t="s">
        <v>66</v>
      </c>
      <c r="M1" s="44" t="s">
        <v>67</v>
      </c>
      <c r="N1" s="44" t="s">
        <v>68</v>
      </c>
      <c r="O1" s="44" t="s">
        <v>69</v>
      </c>
      <c r="P1" s="44" t="s">
        <v>70</v>
      </c>
      <c r="Q1" s="44" t="s">
        <v>71</v>
      </c>
      <c r="R1" s="44" t="s">
        <v>72</v>
      </c>
      <c r="S1" s="44" t="s">
        <v>73</v>
      </c>
      <c r="T1" s="44" t="s">
        <v>74</v>
      </c>
      <c r="U1" s="44"/>
      <c r="V1" s="44"/>
      <c r="W1" s="44" t="s">
        <v>75</v>
      </c>
      <c r="X1" s="44" t="s">
        <v>160</v>
      </c>
      <c r="Y1" s="44" t="s">
        <v>76</v>
      </c>
      <c r="Z1" s="44" t="s">
        <v>77</v>
      </c>
      <c r="AA1" s="44" t="s">
        <v>78</v>
      </c>
      <c r="AB1" s="44" t="s">
        <v>79</v>
      </c>
      <c r="AC1" s="44" t="s">
        <v>80</v>
      </c>
      <c r="AD1" s="44" t="s">
        <v>81</v>
      </c>
      <c r="AE1" s="44" t="s">
        <v>82</v>
      </c>
      <c r="AF1" s="44" t="s">
        <v>83</v>
      </c>
      <c r="AG1" s="44" t="s">
        <v>84</v>
      </c>
      <c r="AH1" s="44" t="s">
        <v>85</v>
      </c>
      <c r="AI1" s="44" t="s">
        <v>86</v>
      </c>
      <c r="AJ1" s="44" t="s">
        <v>87</v>
      </c>
      <c r="AK1" s="44" t="s">
        <v>88</v>
      </c>
      <c r="AL1" s="44" t="s">
        <v>89</v>
      </c>
      <c r="AM1" s="44" t="s">
        <v>90</v>
      </c>
      <c r="AN1" s="44" t="s">
        <v>91</v>
      </c>
      <c r="AO1" s="44" t="s">
        <v>92</v>
      </c>
      <c r="AP1" s="44" t="s">
        <v>93</v>
      </c>
      <c r="AQ1" s="64" t="s">
        <v>94</v>
      </c>
      <c r="AR1" s="44" t="s">
        <v>95</v>
      </c>
      <c r="AS1" s="44" t="s">
        <v>96</v>
      </c>
      <c r="AT1" s="44" t="s">
        <v>97</v>
      </c>
      <c r="AU1" s="44" t="s">
        <v>98</v>
      </c>
      <c r="AV1" s="64" t="s">
        <v>99</v>
      </c>
      <c r="AW1" s="64"/>
      <c r="AX1" s="64"/>
      <c r="AY1" s="44" t="s">
        <v>100</v>
      </c>
      <c r="AZ1" s="44" t="s">
        <v>101</v>
      </c>
      <c r="BA1" s="44" t="s">
        <v>102</v>
      </c>
      <c r="BB1" s="44" t="s">
        <v>103</v>
      </c>
      <c r="BC1" s="44" t="s">
        <v>104</v>
      </c>
      <c r="BD1" s="44" t="s">
        <v>105</v>
      </c>
      <c r="BE1" s="44" t="s">
        <v>106</v>
      </c>
      <c r="BF1" s="44" t="s">
        <v>107</v>
      </c>
      <c r="BG1" s="44" t="s">
        <v>108</v>
      </c>
      <c r="BH1" s="305" t="s">
        <v>161</v>
      </c>
    </row>
    <row r="2" spans="1:60" ht="15">
      <c r="A2" s="305"/>
      <c r="B2" s="306"/>
      <c r="C2" s="308"/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147"/>
      <c r="AX2" s="147"/>
      <c r="AY2" s="148"/>
      <c r="AZ2" s="147"/>
      <c r="BA2" s="147"/>
      <c r="BB2" s="147"/>
      <c r="BC2" s="147"/>
      <c r="BD2" s="147"/>
      <c r="BE2" s="147"/>
      <c r="BF2" s="147"/>
      <c r="BG2" s="147"/>
      <c r="BH2" s="305"/>
    </row>
    <row r="3" spans="1:60" ht="15">
      <c r="A3" s="305"/>
      <c r="B3" s="306"/>
      <c r="C3" s="308"/>
      <c r="D3" s="149">
        <v>36</v>
      </c>
      <c r="E3" s="149">
        <v>37</v>
      </c>
      <c r="F3" s="149">
        <v>38</v>
      </c>
      <c r="G3" s="149">
        <v>39</v>
      </c>
      <c r="H3" s="149">
        <v>40</v>
      </c>
      <c r="I3" s="150">
        <v>41</v>
      </c>
      <c r="J3" s="151">
        <v>42</v>
      </c>
      <c r="K3" s="151">
        <v>43</v>
      </c>
      <c r="L3" s="151">
        <v>44</v>
      </c>
      <c r="M3" s="151">
        <v>45</v>
      </c>
      <c r="N3" s="151">
        <v>46</v>
      </c>
      <c r="O3" s="151">
        <v>47</v>
      </c>
      <c r="P3" s="151">
        <v>48</v>
      </c>
      <c r="Q3" s="152">
        <v>49</v>
      </c>
      <c r="R3" s="152">
        <v>50</v>
      </c>
      <c r="S3" s="152">
        <v>51</v>
      </c>
      <c r="T3" s="152">
        <v>52</v>
      </c>
      <c r="U3" s="152"/>
      <c r="V3" s="152"/>
      <c r="W3" s="151">
        <v>1</v>
      </c>
      <c r="X3" s="151">
        <v>2</v>
      </c>
      <c r="Y3" s="151">
        <v>3</v>
      </c>
      <c r="Z3" s="153">
        <v>4</v>
      </c>
      <c r="AA3" s="151">
        <v>5</v>
      </c>
      <c r="AB3" s="153">
        <v>6</v>
      </c>
      <c r="AC3" s="151">
        <v>7</v>
      </c>
      <c r="AD3" s="151">
        <v>8</v>
      </c>
      <c r="AE3" s="151">
        <v>9</v>
      </c>
      <c r="AF3" s="151">
        <v>10</v>
      </c>
      <c r="AG3" s="153">
        <v>11</v>
      </c>
      <c r="AH3" s="153">
        <v>12</v>
      </c>
      <c r="AI3" s="151">
        <v>13</v>
      </c>
      <c r="AJ3" s="151">
        <v>14</v>
      </c>
      <c r="AK3" s="152">
        <v>15</v>
      </c>
      <c r="AL3" s="151">
        <v>16</v>
      </c>
      <c r="AM3" s="151">
        <v>17</v>
      </c>
      <c r="AN3" s="151">
        <v>18</v>
      </c>
      <c r="AO3" s="151">
        <v>19</v>
      </c>
      <c r="AP3" s="151">
        <v>20</v>
      </c>
      <c r="AQ3" s="153">
        <v>21</v>
      </c>
      <c r="AR3" s="154">
        <v>22</v>
      </c>
      <c r="AS3" s="154">
        <v>23</v>
      </c>
      <c r="AT3" s="151">
        <v>24</v>
      </c>
      <c r="AU3" s="151">
        <v>25</v>
      </c>
      <c r="AV3" s="151">
        <v>26</v>
      </c>
      <c r="AW3" s="151"/>
      <c r="AX3" s="151"/>
      <c r="AY3" s="155">
        <v>27</v>
      </c>
      <c r="AZ3" s="151">
        <v>28</v>
      </c>
      <c r="BA3" s="151">
        <v>29</v>
      </c>
      <c r="BB3" s="151">
        <v>30</v>
      </c>
      <c r="BC3" s="151">
        <v>31</v>
      </c>
      <c r="BD3" s="151">
        <v>32</v>
      </c>
      <c r="BE3" s="151">
        <v>33</v>
      </c>
      <c r="BF3" s="151">
        <v>34</v>
      </c>
      <c r="BG3" s="151">
        <v>35</v>
      </c>
      <c r="BH3" s="305"/>
    </row>
    <row r="4" spans="1:60" ht="15">
      <c r="A4" s="305"/>
      <c r="B4" s="306"/>
      <c r="C4" s="308"/>
      <c r="D4" s="312" t="s">
        <v>5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156"/>
      <c r="AX4" s="156"/>
      <c r="AY4" s="157"/>
      <c r="AZ4" s="156"/>
      <c r="BA4" s="156"/>
      <c r="BB4" s="156"/>
      <c r="BC4" s="156"/>
      <c r="BD4" s="156"/>
      <c r="BE4" s="156"/>
      <c r="BF4" s="156"/>
      <c r="BG4" s="156"/>
      <c r="BH4" s="305"/>
    </row>
    <row r="5" spans="1:60" ht="15">
      <c r="A5" s="305"/>
      <c r="B5" s="306"/>
      <c r="C5" s="309"/>
      <c r="D5" s="158">
        <v>1</v>
      </c>
      <c r="E5" s="158">
        <v>2</v>
      </c>
      <c r="F5" s="158">
        <v>3</v>
      </c>
      <c r="G5" s="158">
        <v>4</v>
      </c>
      <c r="H5" s="158">
        <v>5</v>
      </c>
      <c r="I5" s="158">
        <v>6</v>
      </c>
      <c r="J5" s="158">
        <v>7</v>
      </c>
      <c r="K5" s="158">
        <v>8</v>
      </c>
      <c r="L5" s="158">
        <v>9</v>
      </c>
      <c r="M5" s="158">
        <v>10</v>
      </c>
      <c r="N5" s="158">
        <v>11</v>
      </c>
      <c r="O5" s="158">
        <v>12</v>
      </c>
      <c r="P5" s="158">
        <v>13</v>
      </c>
      <c r="Q5" s="159">
        <v>14</v>
      </c>
      <c r="R5" s="159">
        <v>15</v>
      </c>
      <c r="S5" s="159">
        <v>16</v>
      </c>
      <c r="T5" s="159">
        <v>17</v>
      </c>
      <c r="U5" s="159"/>
      <c r="V5" s="159"/>
      <c r="W5" s="158">
        <v>18</v>
      </c>
      <c r="X5" s="158">
        <v>19</v>
      </c>
      <c r="Y5" s="158">
        <v>20</v>
      </c>
      <c r="Z5" s="160">
        <v>21</v>
      </c>
      <c r="AA5" s="158">
        <v>22</v>
      </c>
      <c r="AB5" s="161">
        <v>23</v>
      </c>
      <c r="AC5" s="162">
        <v>24</v>
      </c>
      <c r="AD5" s="162">
        <v>25</v>
      </c>
      <c r="AE5" s="162">
        <v>26</v>
      </c>
      <c r="AF5" s="162">
        <v>27</v>
      </c>
      <c r="AG5" s="161">
        <v>28</v>
      </c>
      <c r="AH5" s="161">
        <v>29</v>
      </c>
      <c r="AI5" s="162">
        <v>30</v>
      </c>
      <c r="AJ5" s="162">
        <v>31</v>
      </c>
      <c r="AK5" s="163">
        <v>32</v>
      </c>
      <c r="AL5" s="161">
        <v>33</v>
      </c>
      <c r="AM5" s="164">
        <v>34</v>
      </c>
      <c r="AN5" s="162">
        <v>35</v>
      </c>
      <c r="AO5" s="162">
        <v>36</v>
      </c>
      <c r="AP5" s="162">
        <v>37</v>
      </c>
      <c r="AQ5" s="162">
        <v>38</v>
      </c>
      <c r="AR5" s="163">
        <v>39</v>
      </c>
      <c r="AS5" s="163">
        <v>40</v>
      </c>
      <c r="AT5" s="162">
        <v>41</v>
      </c>
      <c r="AU5" s="162">
        <v>42</v>
      </c>
      <c r="AV5" s="162">
        <v>43</v>
      </c>
      <c r="AW5" s="162"/>
      <c r="AX5" s="162"/>
      <c r="AY5" s="165">
        <v>44</v>
      </c>
      <c r="AZ5" s="162">
        <v>45</v>
      </c>
      <c r="BA5" s="162">
        <v>46</v>
      </c>
      <c r="BB5" s="162">
        <v>47</v>
      </c>
      <c r="BC5" s="162">
        <v>48</v>
      </c>
      <c r="BD5" s="162">
        <v>49</v>
      </c>
      <c r="BE5" s="162">
        <v>50</v>
      </c>
      <c r="BF5" s="162">
        <v>51</v>
      </c>
      <c r="BG5" s="162">
        <v>52</v>
      </c>
      <c r="BH5" s="305"/>
    </row>
    <row r="6" spans="1:60" ht="15">
      <c r="A6" s="298" t="s">
        <v>6</v>
      </c>
      <c r="B6" s="300" t="s">
        <v>162</v>
      </c>
      <c r="C6" s="166" t="s">
        <v>12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 t="s">
        <v>111</v>
      </c>
      <c r="X6" s="167" t="s">
        <v>111</v>
      </c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8"/>
    </row>
    <row r="7" spans="1:60" ht="15">
      <c r="A7" s="299"/>
      <c r="B7" s="301"/>
      <c r="C7" s="169" t="s">
        <v>9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 t="s">
        <v>111</v>
      </c>
      <c r="X7" s="170" t="s">
        <v>111</v>
      </c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67"/>
      <c r="BA7" s="167"/>
      <c r="BB7" s="167"/>
      <c r="BC7" s="167"/>
      <c r="BD7" s="167"/>
      <c r="BE7" s="167"/>
      <c r="BF7" s="167"/>
      <c r="BG7" s="167"/>
      <c r="BH7" s="168"/>
    </row>
    <row r="8" spans="1:60" ht="15">
      <c r="A8" s="282" t="s">
        <v>13</v>
      </c>
      <c r="B8" s="282" t="s">
        <v>163</v>
      </c>
      <c r="C8" s="171" t="s">
        <v>12</v>
      </c>
      <c r="D8" s="172">
        <v>2</v>
      </c>
      <c r="E8" s="172"/>
      <c r="F8" s="172">
        <v>2</v>
      </c>
      <c r="G8" s="172"/>
      <c r="H8" s="172">
        <v>2</v>
      </c>
      <c r="I8" s="172"/>
      <c r="J8" s="172">
        <v>2</v>
      </c>
      <c r="K8" s="172"/>
      <c r="L8" s="173">
        <v>4</v>
      </c>
      <c r="M8" s="173"/>
      <c r="N8" s="173">
        <v>4</v>
      </c>
      <c r="O8" s="172"/>
      <c r="P8" s="172"/>
      <c r="Q8" s="173"/>
      <c r="R8" s="173"/>
      <c r="S8" s="173"/>
      <c r="T8" s="173"/>
      <c r="U8" s="173"/>
      <c r="V8" s="173">
        <f aca="true" t="shared" si="0" ref="V8:V46">SUM(D8:U8)</f>
        <v>16</v>
      </c>
      <c r="W8" s="174" t="s">
        <v>111</v>
      </c>
      <c r="X8" s="168" t="s">
        <v>111</v>
      </c>
      <c r="Y8" s="175"/>
      <c r="Z8" s="175"/>
      <c r="AA8" s="172"/>
      <c r="AB8" s="175"/>
      <c r="AC8" s="172"/>
      <c r="AD8" s="172"/>
      <c r="AE8" s="172"/>
      <c r="AF8" s="172"/>
      <c r="AG8" s="175">
        <v>10</v>
      </c>
      <c r="AH8" s="175">
        <v>10</v>
      </c>
      <c r="AI8" s="173">
        <v>10</v>
      </c>
      <c r="AJ8" s="173"/>
      <c r="AK8" s="175"/>
      <c r="AL8" s="176"/>
      <c r="AM8" s="172"/>
      <c r="AN8" s="172"/>
      <c r="AO8" s="172"/>
      <c r="AP8" s="172"/>
      <c r="AQ8" s="172"/>
      <c r="AR8" s="175"/>
      <c r="AS8" s="175"/>
      <c r="AT8" s="172"/>
      <c r="AU8" s="172"/>
      <c r="AV8" s="172"/>
      <c r="AW8" s="172" t="s">
        <v>109</v>
      </c>
      <c r="AX8" s="172">
        <f>SUM(Y8:AW8)</f>
        <v>30</v>
      </c>
      <c r="AY8" s="168"/>
      <c r="AZ8" s="167"/>
      <c r="BA8" s="167"/>
      <c r="BB8" s="167"/>
      <c r="BC8" s="167"/>
      <c r="BD8" s="167"/>
      <c r="BE8" s="167"/>
      <c r="BF8" s="167"/>
      <c r="BG8" s="167"/>
      <c r="BH8" s="168"/>
    </row>
    <row r="9" spans="1:60" ht="15">
      <c r="A9" s="283"/>
      <c r="B9" s="283"/>
      <c r="C9" s="171" t="s">
        <v>9</v>
      </c>
      <c r="D9" s="172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  <c r="R9" s="178"/>
      <c r="S9" s="178"/>
      <c r="T9" s="178"/>
      <c r="U9" s="178"/>
      <c r="V9" s="173">
        <f t="shared" si="0"/>
        <v>0</v>
      </c>
      <c r="W9" s="179" t="s">
        <v>111</v>
      </c>
      <c r="X9" s="168" t="s">
        <v>111</v>
      </c>
      <c r="Y9" s="180"/>
      <c r="Z9" s="180"/>
      <c r="AA9" s="177"/>
      <c r="AB9" s="180"/>
      <c r="AC9" s="177"/>
      <c r="AD9" s="177"/>
      <c r="AE9" s="177"/>
      <c r="AF9" s="177"/>
      <c r="AG9" s="180"/>
      <c r="AH9" s="180"/>
      <c r="AI9" s="178"/>
      <c r="AJ9" s="178"/>
      <c r="AK9" s="180"/>
      <c r="AL9" s="181"/>
      <c r="AM9" s="177"/>
      <c r="AN9" s="177"/>
      <c r="AO9" s="177"/>
      <c r="AP9" s="177"/>
      <c r="AQ9" s="177"/>
      <c r="AR9" s="180"/>
      <c r="AS9" s="180"/>
      <c r="AT9" s="177"/>
      <c r="AU9" s="177"/>
      <c r="AV9" s="177"/>
      <c r="AW9" s="177" t="s">
        <v>109</v>
      </c>
      <c r="AX9" s="172">
        <f aca="true" t="shared" si="1" ref="AX9:AX46">SUM(Y9:AW9)</f>
        <v>0</v>
      </c>
      <c r="AY9" s="182"/>
      <c r="AZ9" s="167"/>
      <c r="BA9" s="167"/>
      <c r="BB9" s="167"/>
      <c r="BC9" s="167"/>
      <c r="BD9" s="167"/>
      <c r="BE9" s="167"/>
      <c r="BF9" s="167"/>
      <c r="BG9" s="167"/>
      <c r="BH9" s="168"/>
    </row>
    <row r="10" spans="1:60" ht="15">
      <c r="A10" s="183"/>
      <c r="B10" s="183"/>
      <c r="C10" s="171" t="s">
        <v>164</v>
      </c>
      <c r="D10" s="172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8"/>
      <c r="R10" s="178"/>
      <c r="S10" s="178"/>
      <c r="T10" s="178"/>
      <c r="U10" s="178"/>
      <c r="V10" s="173">
        <f t="shared" si="0"/>
        <v>0</v>
      </c>
      <c r="W10" s="179" t="s">
        <v>111</v>
      </c>
      <c r="X10" s="168" t="s">
        <v>111</v>
      </c>
      <c r="Y10" s="180"/>
      <c r="Z10" s="180"/>
      <c r="AA10" s="177"/>
      <c r="AB10" s="180"/>
      <c r="AC10" s="177"/>
      <c r="AD10" s="177"/>
      <c r="AE10" s="177"/>
      <c r="AF10" s="177"/>
      <c r="AG10" s="180"/>
      <c r="AH10" s="180"/>
      <c r="AI10" s="178"/>
      <c r="AJ10" s="178"/>
      <c r="AK10" s="180"/>
      <c r="AL10" s="181"/>
      <c r="AM10" s="177"/>
      <c r="AN10" s="177"/>
      <c r="AO10" s="177"/>
      <c r="AP10" s="177"/>
      <c r="AQ10" s="177"/>
      <c r="AR10" s="180"/>
      <c r="AS10" s="180"/>
      <c r="AT10" s="177"/>
      <c r="AU10" s="177"/>
      <c r="AV10" s="177"/>
      <c r="AW10" s="177"/>
      <c r="AX10" s="172">
        <f t="shared" si="1"/>
        <v>0</v>
      </c>
      <c r="AY10" s="182"/>
      <c r="AZ10" s="167"/>
      <c r="BA10" s="167"/>
      <c r="BB10" s="167"/>
      <c r="BC10" s="167"/>
      <c r="BD10" s="167"/>
      <c r="BE10" s="167"/>
      <c r="BF10" s="167"/>
      <c r="BG10" s="167"/>
      <c r="BH10" s="168"/>
    </row>
    <row r="11" spans="1:60" ht="15">
      <c r="A11" s="282" t="s">
        <v>32</v>
      </c>
      <c r="B11" s="282" t="s">
        <v>14</v>
      </c>
      <c r="C11" s="171" t="s">
        <v>12</v>
      </c>
      <c r="D11" s="172"/>
      <c r="E11" s="172">
        <v>2</v>
      </c>
      <c r="F11" s="172"/>
      <c r="G11" s="172">
        <v>2</v>
      </c>
      <c r="H11" s="172"/>
      <c r="I11" s="172">
        <v>2</v>
      </c>
      <c r="J11" s="172"/>
      <c r="K11" s="172">
        <v>2</v>
      </c>
      <c r="L11" s="173">
        <v>4</v>
      </c>
      <c r="M11" s="173"/>
      <c r="N11" s="173">
        <v>4</v>
      </c>
      <c r="O11" s="172"/>
      <c r="P11" s="172"/>
      <c r="Q11" s="173"/>
      <c r="R11" s="173"/>
      <c r="S11" s="173"/>
      <c r="T11" s="173"/>
      <c r="U11" s="173"/>
      <c r="V11" s="173">
        <f t="shared" si="0"/>
        <v>16</v>
      </c>
      <c r="W11" s="174" t="s">
        <v>111</v>
      </c>
      <c r="X11" s="168" t="s">
        <v>111</v>
      </c>
      <c r="Y11" s="175"/>
      <c r="Z11" s="175"/>
      <c r="AA11" s="172"/>
      <c r="AB11" s="175"/>
      <c r="AC11" s="172"/>
      <c r="AD11" s="172"/>
      <c r="AE11" s="172"/>
      <c r="AF11" s="172"/>
      <c r="AG11" s="175">
        <v>8</v>
      </c>
      <c r="AH11" s="175">
        <v>8</v>
      </c>
      <c r="AI11" s="173">
        <v>8</v>
      </c>
      <c r="AJ11" s="173"/>
      <c r="AK11" s="175"/>
      <c r="AL11" s="176"/>
      <c r="AM11" s="172"/>
      <c r="AN11" s="172"/>
      <c r="AO11" s="172"/>
      <c r="AP11" s="172"/>
      <c r="AQ11" s="172"/>
      <c r="AR11" s="175"/>
      <c r="AS11" s="175"/>
      <c r="AT11" s="172"/>
      <c r="AU11" s="172"/>
      <c r="AV11" s="172"/>
      <c r="AW11" s="172"/>
      <c r="AX11" s="172">
        <f t="shared" si="1"/>
        <v>24</v>
      </c>
      <c r="AY11" s="168"/>
      <c r="AZ11" s="167"/>
      <c r="BA11" s="167"/>
      <c r="BB11" s="167"/>
      <c r="BC11" s="167"/>
      <c r="BD11" s="167"/>
      <c r="BE11" s="167"/>
      <c r="BF11" s="167"/>
      <c r="BG11" s="167"/>
      <c r="BH11" s="168"/>
    </row>
    <row r="12" spans="1:60" ht="15">
      <c r="A12" s="283"/>
      <c r="B12" s="283"/>
      <c r="C12" s="171" t="s">
        <v>9</v>
      </c>
      <c r="D12" s="172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8"/>
      <c r="S12" s="178"/>
      <c r="T12" s="178"/>
      <c r="U12" s="178"/>
      <c r="V12" s="173">
        <f t="shared" si="0"/>
        <v>0</v>
      </c>
      <c r="W12" s="179" t="s">
        <v>111</v>
      </c>
      <c r="X12" s="168" t="s">
        <v>111</v>
      </c>
      <c r="Y12" s="180"/>
      <c r="Z12" s="180"/>
      <c r="AA12" s="177"/>
      <c r="AB12" s="180"/>
      <c r="AC12" s="177"/>
      <c r="AD12" s="177"/>
      <c r="AE12" s="177"/>
      <c r="AF12" s="177"/>
      <c r="AG12" s="180"/>
      <c r="AH12" s="180"/>
      <c r="AI12" s="178"/>
      <c r="AJ12" s="178"/>
      <c r="AK12" s="180"/>
      <c r="AL12" s="181"/>
      <c r="AM12" s="177"/>
      <c r="AN12" s="177"/>
      <c r="AO12" s="177"/>
      <c r="AP12" s="177"/>
      <c r="AQ12" s="177"/>
      <c r="AR12" s="180"/>
      <c r="AS12" s="180"/>
      <c r="AT12" s="177"/>
      <c r="AU12" s="177"/>
      <c r="AV12" s="177"/>
      <c r="AW12" s="177"/>
      <c r="AX12" s="172">
        <f t="shared" si="1"/>
        <v>0</v>
      </c>
      <c r="AY12" s="182"/>
      <c r="AZ12" s="167"/>
      <c r="BA12" s="167"/>
      <c r="BB12" s="167"/>
      <c r="BC12" s="167"/>
      <c r="BD12" s="167"/>
      <c r="BE12" s="167"/>
      <c r="BF12" s="167"/>
      <c r="BG12" s="167"/>
      <c r="BH12" s="168"/>
    </row>
    <row r="13" spans="1:60" ht="15">
      <c r="A13" s="183"/>
      <c r="B13" s="183"/>
      <c r="C13" s="171" t="s">
        <v>164</v>
      </c>
      <c r="D13" s="172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8"/>
      <c r="R13" s="178"/>
      <c r="S13" s="178"/>
      <c r="T13" s="178"/>
      <c r="U13" s="178"/>
      <c r="V13" s="173">
        <f t="shared" si="0"/>
        <v>0</v>
      </c>
      <c r="W13" s="179" t="s">
        <v>111</v>
      </c>
      <c r="X13" s="168" t="s">
        <v>111</v>
      </c>
      <c r="Y13" s="180"/>
      <c r="Z13" s="180"/>
      <c r="AA13" s="177"/>
      <c r="AB13" s="180"/>
      <c r="AC13" s="177"/>
      <c r="AD13" s="177"/>
      <c r="AE13" s="177"/>
      <c r="AF13" s="177"/>
      <c r="AG13" s="180"/>
      <c r="AH13" s="180"/>
      <c r="AI13" s="178"/>
      <c r="AJ13" s="178"/>
      <c r="AK13" s="180"/>
      <c r="AL13" s="181"/>
      <c r="AM13" s="177"/>
      <c r="AN13" s="177"/>
      <c r="AO13" s="177"/>
      <c r="AP13" s="177"/>
      <c r="AQ13" s="177"/>
      <c r="AR13" s="180"/>
      <c r="AS13" s="180"/>
      <c r="AT13" s="177"/>
      <c r="AU13" s="177"/>
      <c r="AV13" s="177"/>
      <c r="AW13" s="177"/>
      <c r="AX13" s="172">
        <f t="shared" si="1"/>
        <v>0</v>
      </c>
      <c r="AY13" s="182"/>
      <c r="AZ13" s="167"/>
      <c r="BA13" s="167"/>
      <c r="BB13" s="167"/>
      <c r="BC13" s="167"/>
      <c r="BD13" s="167"/>
      <c r="BE13" s="167"/>
      <c r="BF13" s="167"/>
      <c r="BG13" s="167"/>
      <c r="BH13" s="168"/>
    </row>
    <row r="14" spans="1:60" ht="15">
      <c r="A14" s="298" t="s">
        <v>20</v>
      </c>
      <c r="B14" s="300" t="s">
        <v>165</v>
      </c>
      <c r="C14" s="169" t="s">
        <v>12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68"/>
      <c r="U14" s="168"/>
      <c r="V14" s="173">
        <f t="shared" si="0"/>
        <v>0</v>
      </c>
      <c r="W14" s="182" t="s">
        <v>111</v>
      </c>
      <c r="X14" s="170" t="s">
        <v>111</v>
      </c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2">
        <f t="shared" si="1"/>
        <v>0</v>
      </c>
      <c r="AY14" s="168"/>
      <c r="AZ14" s="167"/>
      <c r="BA14" s="167"/>
      <c r="BB14" s="167"/>
      <c r="BC14" s="167"/>
      <c r="BD14" s="167"/>
      <c r="BE14" s="167"/>
      <c r="BF14" s="167"/>
      <c r="BG14" s="167"/>
      <c r="BH14" s="168"/>
    </row>
    <row r="15" spans="1:60" ht="15">
      <c r="A15" s="299"/>
      <c r="B15" s="301"/>
      <c r="C15" s="169" t="s">
        <v>9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73">
        <f t="shared" si="0"/>
        <v>0</v>
      </c>
      <c r="W15" s="182" t="s">
        <v>111</v>
      </c>
      <c r="X15" s="184" t="s">
        <v>111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70"/>
      <c r="AW15" s="170"/>
      <c r="AX15" s="172">
        <f t="shared" si="1"/>
        <v>0</v>
      </c>
      <c r="AY15" s="168"/>
      <c r="AZ15" s="167"/>
      <c r="BA15" s="167"/>
      <c r="BB15" s="167"/>
      <c r="BC15" s="167"/>
      <c r="BD15" s="167"/>
      <c r="BE15" s="167"/>
      <c r="BF15" s="167"/>
      <c r="BG15" s="167"/>
      <c r="BH15" s="168"/>
    </row>
    <row r="16" spans="1:60" ht="15">
      <c r="A16" s="282" t="s">
        <v>166</v>
      </c>
      <c r="B16" s="284" t="s">
        <v>167</v>
      </c>
      <c r="C16" s="171" t="s">
        <v>12</v>
      </c>
      <c r="D16" s="172">
        <v>2</v>
      </c>
      <c r="E16" s="172">
        <v>2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2</v>
      </c>
      <c r="O16" s="172">
        <v>2</v>
      </c>
      <c r="P16" s="172"/>
      <c r="Q16" s="173"/>
      <c r="R16" s="173"/>
      <c r="S16" s="173"/>
      <c r="T16" s="172"/>
      <c r="U16" s="172" t="s">
        <v>109</v>
      </c>
      <c r="V16" s="173">
        <f t="shared" si="0"/>
        <v>40</v>
      </c>
      <c r="W16" s="174" t="s">
        <v>111</v>
      </c>
      <c r="X16" s="168" t="s">
        <v>111</v>
      </c>
      <c r="Y16" s="175"/>
      <c r="Z16" s="175"/>
      <c r="AA16" s="172"/>
      <c r="AB16" s="175"/>
      <c r="AC16" s="172"/>
      <c r="AD16" s="172"/>
      <c r="AE16" s="172"/>
      <c r="AF16" s="172"/>
      <c r="AG16" s="175"/>
      <c r="AH16" s="175"/>
      <c r="AI16" s="173"/>
      <c r="AJ16" s="173"/>
      <c r="AK16" s="175"/>
      <c r="AL16" s="175"/>
      <c r="AM16" s="173"/>
      <c r="AN16" s="172"/>
      <c r="AO16" s="172"/>
      <c r="AP16" s="172"/>
      <c r="AQ16" s="172"/>
      <c r="AR16" s="175"/>
      <c r="AS16" s="175"/>
      <c r="AT16" s="172"/>
      <c r="AU16" s="172"/>
      <c r="AV16" s="172"/>
      <c r="AW16" s="172"/>
      <c r="AX16" s="172">
        <f t="shared" si="1"/>
        <v>0</v>
      </c>
      <c r="AY16" s="168"/>
      <c r="AZ16" s="167"/>
      <c r="BA16" s="167"/>
      <c r="BB16" s="167"/>
      <c r="BC16" s="167"/>
      <c r="BD16" s="167"/>
      <c r="BE16" s="167"/>
      <c r="BF16" s="167"/>
      <c r="BG16" s="167"/>
      <c r="BH16" s="168"/>
    </row>
    <row r="17" spans="1:60" ht="15">
      <c r="A17" s="283"/>
      <c r="B17" s="285"/>
      <c r="C17" s="171" t="s">
        <v>9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  <c r="R17" s="178"/>
      <c r="S17" s="178"/>
      <c r="T17" s="178"/>
      <c r="U17" s="178"/>
      <c r="V17" s="173">
        <f t="shared" si="0"/>
        <v>0</v>
      </c>
      <c r="W17" s="179" t="s">
        <v>111</v>
      </c>
      <c r="X17" s="168" t="s">
        <v>111</v>
      </c>
      <c r="Y17" s="180"/>
      <c r="Z17" s="180"/>
      <c r="AA17" s="177"/>
      <c r="AB17" s="180"/>
      <c r="AC17" s="177"/>
      <c r="AD17" s="177"/>
      <c r="AE17" s="177"/>
      <c r="AF17" s="177"/>
      <c r="AG17" s="180"/>
      <c r="AH17" s="180"/>
      <c r="AI17" s="178"/>
      <c r="AJ17" s="178"/>
      <c r="AK17" s="180"/>
      <c r="AL17" s="180"/>
      <c r="AM17" s="178"/>
      <c r="AN17" s="177"/>
      <c r="AO17" s="177"/>
      <c r="AP17" s="177"/>
      <c r="AQ17" s="177"/>
      <c r="AR17" s="180"/>
      <c r="AS17" s="180"/>
      <c r="AT17" s="177"/>
      <c r="AU17" s="177"/>
      <c r="AV17" s="172"/>
      <c r="AW17" s="172"/>
      <c r="AX17" s="172">
        <f t="shared" si="1"/>
        <v>0</v>
      </c>
      <c r="AY17" s="168"/>
      <c r="AZ17" s="167"/>
      <c r="BA17" s="167"/>
      <c r="BB17" s="167"/>
      <c r="BC17" s="167"/>
      <c r="BD17" s="167"/>
      <c r="BE17" s="167"/>
      <c r="BF17" s="167"/>
      <c r="BG17" s="167"/>
      <c r="BH17" s="168"/>
    </row>
    <row r="18" spans="1:60" ht="15">
      <c r="A18" s="183"/>
      <c r="B18" s="185"/>
      <c r="C18" s="186" t="s">
        <v>164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8"/>
      <c r="S18" s="188"/>
      <c r="T18" s="188"/>
      <c r="U18" s="188"/>
      <c r="V18" s="173">
        <f t="shared" si="0"/>
        <v>0</v>
      </c>
      <c r="W18" s="179" t="s">
        <v>111</v>
      </c>
      <c r="X18" s="168" t="s">
        <v>111</v>
      </c>
      <c r="Y18" s="180"/>
      <c r="Z18" s="180"/>
      <c r="AA18" s="177"/>
      <c r="AB18" s="180"/>
      <c r="AC18" s="177"/>
      <c r="AD18" s="177"/>
      <c r="AE18" s="177"/>
      <c r="AF18" s="177"/>
      <c r="AG18" s="180"/>
      <c r="AH18" s="180"/>
      <c r="AI18" s="178"/>
      <c r="AJ18" s="178"/>
      <c r="AK18" s="180"/>
      <c r="AL18" s="180"/>
      <c r="AM18" s="178"/>
      <c r="AN18" s="177"/>
      <c r="AO18" s="177"/>
      <c r="AP18" s="177"/>
      <c r="AQ18" s="177"/>
      <c r="AR18" s="180"/>
      <c r="AS18" s="180"/>
      <c r="AT18" s="177"/>
      <c r="AU18" s="177"/>
      <c r="AV18" s="172"/>
      <c r="AW18" s="172"/>
      <c r="AX18" s="172">
        <f t="shared" si="1"/>
        <v>0</v>
      </c>
      <c r="AY18" s="168"/>
      <c r="AZ18" s="167"/>
      <c r="BA18" s="167"/>
      <c r="BB18" s="167"/>
      <c r="BC18" s="167"/>
      <c r="BD18" s="167"/>
      <c r="BE18" s="167"/>
      <c r="BF18" s="167"/>
      <c r="BG18" s="167"/>
      <c r="BH18" s="168"/>
    </row>
    <row r="19" spans="1:60" ht="15">
      <c r="A19" s="302" t="s">
        <v>168</v>
      </c>
      <c r="B19" s="303" t="s">
        <v>169</v>
      </c>
      <c r="C19" s="189" t="s">
        <v>12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191"/>
      <c r="V19" s="173">
        <f t="shared" si="0"/>
        <v>0</v>
      </c>
      <c r="W19" s="182" t="s">
        <v>111</v>
      </c>
      <c r="X19" s="170" t="s">
        <v>111</v>
      </c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84"/>
      <c r="AV19" s="170"/>
      <c r="AW19" s="170"/>
      <c r="AX19" s="172">
        <f t="shared" si="1"/>
        <v>0</v>
      </c>
      <c r="AY19" s="168"/>
      <c r="AZ19" s="167"/>
      <c r="BA19" s="167"/>
      <c r="BB19" s="167"/>
      <c r="BC19" s="167"/>
      <c r="BD19" s="167"/>
      <c r="BE19" s="167"/>
      <c r="BF19" s="167"/>
      <c r="BG19" s="167"/>
      <c r="BH19" s="168"/>
    </row>
    <row r="20" spans="1:60" ht="15">
      <c r="A20" s="299"/>
      <c r="B20" s="304"/>
      <c r="C20" s="169" t="s">
        <v>9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84"/>
      <c r="U20" s="184"/>
      <c r="V20" s="173">
        <f t="shared" si="0"/>
        <v>0</v>
      </c>
      <c r="W20" s="182" t="s">
        <v>111</v>
      </c>
      <c r="X20" s="170" t="s">
        <v>111</v>
      </c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84"/>
      <c r="AV20" s="170"/>
      <c r="AW20" s="170"/>
      <c r="AX20" s="172">
        <f t="shared" si="1"/>
        <v>0</v>
      </c>
      <c r="AY20" s="168"/>
      <c r="AZ20" s="167"/>
      <c r="BA20" s="167"/>
      <c r="BB20" s="167"/>
      <c r="BC20" s="167"/>
      <c r="BD20" s="167"/>
      <c r="BE20" s="167"/>
      <c r="BF20" s="167"/>
      <c r="BG20" s="167"/>
      <c r="BH20" s="168"/>
    </row>
    <row r="21" spans="1:60" ht="15">
      <c r="A21" s="284" t="s">
        <v>170</v>
      </c>
      <c r="B21" s="284" t="s">
        <v>171</v>
      </c>
      <c r="C21" s="171" t="s">
        <v>12</v>
      </c>
      <c r="D21" s="172">
        <v>8</v>
      </c>
      <c r="E21" s="172">
        <v>6</v>
      </c>
      <c r="F21" s="172">
        <v>4</v>
      </c>
      <c r="G21" s="172">
        <v>4</v>
      </c>
      <c r="H21" s="172">
        <v>4</v>
      </c>
      <c r="I21" s="172">
        <v>4</v>
      </c>
      <c r="J21" s="172">
        <v>4</v>
      </c>
      <c r="K21" s="172">
        <v>4</v>
      </c>
      <c r="L21" s="173">
        <v>4</v>
      </c>
      <c r="M21" s="173">
        <v>4</v>
      </c>
      <c r="N21" s="173">
        <v>6</v>
      </c>
      <c r="O21" s="173">
        <v>6</v>
      </c>
      <c r="P21" s="192">
        <v>6</v>
      </c>
      <c r="Q21" s="173"/>
      <c r="R21" s="173"/>
      <c r="S21" s="173"/>
      <c r="T21" s="175"/>
      <c r="U21" s="193" t="s">
        <v>114</v>
      </c>
      <c r="V21" s="173">
        <f t="shared" si="0"/>
        <v>64</v>
      </c>
      <c r="W21" s="179" t="s">
        <v>111</v>
      </c>
      <c r="X21" s="168" t="s">
        <v>111</v>
      </c>
      <c r="Y21" s="175"/>
      <c r="Z21" s="175"/>
      <c r="AA21" s="173"/>
      <c r="AB21" s="175"/>
      <c r="AC21" s="173"/>
      <c r="AD21" s="173"/>
      <c r="AE21" s="173"/>
      <c r="AF21" s="173"/>
      <c r="AG21" s="193">
        <v>12</v>
      </c>
      <c r="AH21" s="175"/>
      <c r="AI21" s="173"/>
      <c r="AJ21" s="173"/>
      <c r="AK21" s="175"/>
      <c r="AL21" s="175"/>
      <c r="AM21" s="172"/>
      <c r="AN21" s="172"/>
      <c r="AO21" s="172"/>
      <c r="AP21" s="172"/>
      <c r="AQ21" s="172"/>
      <c r="AR21" s="194"/>
      <c r="AS21" s="175"/>
      <c r="AT21" s="172"/>
      <c r="AU21" s="172"/>
      <c r="AV21" s="176"/>
      <c r="AW21" s="176" t="s">
        <v>154</v>
      </c>
      <c r="AX21" s="172">
        <f t="shared" si="1"/>
        <v>12</v>
      </c>
      <c r="AY21" s="168"/>
      <c r="AZ21" s="167"/>
      <c r="BA21" s="167"/>
      <c r="BB21" s="167"/>
      <c r="BC21" s="167"/>
      <c r="BD21" s="167"/>
      <c r="BE21" s="167"/>
      <c r="BF21" s="167"/>
      <c r="BG21" s="167"/>
      <c r="BH21" s="168"/>
    </row>
    <row r="22" spans="1:60" ht="15">
      <c r="A22" s="285"/>
      <c r="B22" s="285"/>
      <c r="C22" s="171" t="s">
        <v>9</v>
      </c>
      <c r="D22" s="178">
        <v>2</v>
      </c>
      <c r="E22" s="178"/>
      <c r="F22" s="178">
        <v>2</v>
      </c>
      <c r="G22" s="178"/>
      <c r="H22" s="178">
        <v>2</v>
      </c>
      <c r="I22" s="178"/>
      <c r="J22" s="177"/>
      <c r="K22" s="177">
        <v>2</v>
      </c>
      <c r="L22" s="178"/>
      <c r="M22" s="178"/>
      <c r="N22" s="178">
        <v>2</v>
      </c>
      <c r="O22" s="178"/>
      <c r="P22" s="178">
        <v>2</v>
      </c>
      <c r="Q22" s="178"/>
      <c r="R22" s="178"/>
      <c r="S22" s="178"/>
      <c r="T22" s="178"/>
      <c r="U22" s="178"/>
      <c r="V22" s="173">
        <f t="shared" si="0"/>
        <v>12</v>
      </c>
      <c r="W22" s="179" t="s">
        <v>111</v>
      </c>
      <c r="X22" s="168" t="s">
        <v>111</v>
      </c>
      <c r="Y22" s="180"/>
      <c r="Z22" s="180"/>
      <c r="AA22" s="178"/>
      <c r="AB22" s="180"/>
      <c r="AC22" s="178"/>
      <c r="AD22" s="178"/>
      <c r="AE22" s="178"/>
      <c r="AF22" s="178"/>
      <c r="AG22" s="180"/>
      <c r="AH22" s="180"/>
      <c r="AI22" s="178"/>
      <c r="AJ22" s="178"/>
      <c r="AK22" s="180"/>
      <c r="AL22" s="180"/>
      <c r="AM22" s="177"/>
      <c r="AN22" s="177"/>
      <c r="AO22" s="177"/>
      <c r="AP22" s="177"/>
      <c r="AQ22" s="177"/>
      <c r="AR22" s="180"/>
      <c r="AS22" s="180"/>
      <c r="AT22" s="177"/>
      <c r="AU22" s="177"/>
      <c r="AV22" s="195"/>
      <c r="AW22" s="195"/>
      <c r="AX22" s="172">
        <f t="shared" si="1"/>
        <v>0</v>
      </c>
      <c r="AY22" s="196"/>
      <c r="AZ22" s="167"/>
      <c r="BA22" s="167"/>
      <c r="BB22" s="167"/>
      <c r="BC22" s="167"/>
      <c r="BD22" s="167"/>
      <c r="BE22" s="167"/>
      <c r="BF22" s="167"/>
      <c r="BG22" s="167"/>
      <c r="BH22" s="168"/>
    </row>
    <row r="23" spans="1:60" ht="22.5">
      <c r="A23" s="177" t="s">
        <v>172</v>
      </c>
      <c r="B23" s="197" t="s">
        <v>171</v>
      </c>
      <c r="C23" s="171" t="s">
        <v>12</v>
      </c>
      <c r="D23" s="177">
        <v>6</v>
      </c>
      <c r="E23" s="177">
        <v>6</v>
      </c>
      <c r="F23" s="177"/>
      <c r="G23" s="177">
        <v>6</v>
      </c>
      <c r="H23" s="177"/>
      <c r="I23" s="177">
        <v>6</v>
      </c>
      <c r="J23" s="177"/>
      <c r="K23" s="177"/>
      <c r="L23" s="178">
        <v>6</v>
      </c>
      <c r="M23" s="178"/>
      <c r="N23" s="178">
        <v>6</v>
      </c>
      <c r="O23" s="178"/>
      <c r="P23" s="178"/>
      <c r="Q23" s="178"/>
      <c r="R23" s="178"/>
      <c r="S23" s="178"/>
      <c r="T23" s="178"/>
      <c r="U23" s="178" t="s">
        <v>109</v>
      </c>
      <c r="V23" s="173">
        <f t="shared" si="0"/>
        <v>36</v>
      </c>
      <c r="W23" s="179" t="s">
        <v>111</v>
      </c>
      <c r="X23" s="168" t="s">
        <v>111</v>
      </c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98"/>
      <c r="AJ23" s="173"/>
      <c r="AK23" s="175"/>
      <c r="AL23" s="175"/>
      <c r="AM23" s="172"/>
      <c r="AN23" s="172"/>
      <c r="AO23" s="172"/>
      <c r="AP23" s="172"/>
      <c r="AQ23" s="172"/>
      <c r="AR23" s="175"/>
      <c r="AS23" s="175"/>
      <c r="AT23" s="172"/>
      <c r="AU23" s="177"/>
      <c r="AV23" s="199"/>
      <c r="AW23" s="199"/>
      <c r="AX23" s="172">
        <f t="shared" si="1"/>
        <v>0</v>
      </c>
      <c r="AY23" s="200"/>
      <c r="AZ23" s="167"/>
      <c r="BA23" s="167"/>
      <c r="BB23" s="167"/>
      <c r="BC23" s="167"/>
      <c r="BD23" s="167"/>
      <c r="BE23" s="167"/>
      <c r="BF23" s="167"/>
      <c r="BG23" s="167"/>
      <c r="BH23" s="168"/>
    </row>
    <row r="24" spans="1:60" ht="15">
      <c r="A24" s="177" t="s">
        <v>173</v>
      </c>
      <c r="B24" s="197" t="s">
        <v>156</v>
      </c>
      <c r="C24" s="171" t="s">
        <v>12</v>
      </c>
      <c r="D24" s="177"/>
      <c r="E24" s="177"/>
      <c r="F24" s="177"/>
      <c r="G24" s="177"/>
      <c r="H24" s="177"/>
      <c r="I24" s="177"/>
      <c r="J24" s="177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3">
        <f t="shared" si="0"/>
        <v>0</v>
      </c>
      <c r="W24" s="179" t="s">
        <v>111</v>
      </c>
      <c r="X24" s="168" t="s">
        <v>111</v>
      </c>
      <c r="Y24" s="201">
        <v>36</v>
      </c>
      <c r="Z24" s="201">
        <v>36</v>
      </c>
      <c r="AA24" s="201">
        <v>36</v>
      </c>
      <c r="AB24" s="201">
        <v>36</v>
      </c>
      <c r="AC24" s="201">
        <v>36</v>
      </c>
      <c r="AD24" s="201">
        <v>36</v>
      </c>
      <c r="AE24" s="201">
        <v>36</v>
      </c>
      <c r="AF24" s="201">
        <v>36</v>
      </c>
      <c r="AG24" s="173"/>
      <c r="AH24" s="173"/>
      <c r="AI24" s="173"/>
      <c r="AJ24" s="173"/>
      <c r="AK24" s="175"/>
      <c r="AL24" s="175"/>
      <c r="AM24" s="172"/>
      <c r="AN24" s="172"/>
      <c r="AO24" s="172"/>
      <c r="AP24" s="172"/>
      <c r="AQ24" s="172"/>
      <c r="AR24" s="175"/>
      <c r="AS24" s="175"/>
      <c r="AT24" s="172"/>
      <c r="AU24" s="177"/>
      <c r="AV24" s="199"/>
      <c r="AW24" s="199" t="s">
        <v>109</v>
      </c>
      <c r="AX24" s="172">
        <f t="shared" si="1"/>
        <v>288</v>
      </c>
      <c r="AY24" s="200"/>
      <c r="AZ24" s="167"/>
      <c r="BA24" s="167"/>
      <c r="BB24" s="167"/>
      <c r="BC24" s="167"/>
      <c r="BD24" s="167"/>
      <c r="BE24" s="167"/>
      <c r="BF24" s="167"/>
      <c r="BG24" s="167"/>
      <c r="BH24" s="168"/>
    </row>
    <row r="25" spans="1:60" ht="48">
      <c r="A25" s="183" t="s">
        <v>174</v>
      </c>
      <c r="B25" s="202" t="s">
        <v>139</v>
      </c>
      <c r="C25" s="171"/>
      <c r="D25" s="177"/>
      <c r="E25" s="177"/>
      <c r="F25" s="177"/>
      <c r="G25" s="177"/>
      <c r="H25" s="177"/>
      <c r="I25" s="177"/>
      <c r="J25" s="177"/>
      <c r="K25" s="177"/>
      <c r="L25" s="178"/>
      <c r="M25" s="178"/>
      <c r="N25" s="178"/>
      <c r="O25" s="178"/>
      <c r="P25" s="178"/>
      <c r="Q25" s="178"/>
      <c r="R25" s="178"/>
      <c r="S25" s="178"/>
      <c r="T25" s="203"/>
      <c r="U25" s="203"/>
      <c r="V25" s="173">
        <f t="shared" si="0"/>
        <v>0</v>
      </c>
      <c r="W25" s="179" t="s">
        <v>111</v>
      </c>
      <c r="X25" s="168" t="s">
        <v>111</v>
      </c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5"/>
      <c r="AL25" s="175"/>
      <c r="AM25" s="172"/>
      <c r="AN25" s="172"/>
      <c r="AO25" s="172"/>
      <c r="AP25" s="172"/>
      <c r="AQ25" s="172"/>
      <c r="AR25" s="175"/>
      <c r="AS25" s="175"/>
      <c r="AT25" s="172"/>
      <c r="AU25" s="177"/>
      <c r="AV25" s="199"/>
      <c r="AW25" s="199"/>
      <c r="AX25" s="172">
        <f t="shared" si="1"/>
        <v>0</v>
      </c>
      <c r="AY25" s="200"/>
      <c r="AZ25" s="167"/>
      <c r="BA25" s="167"/>
      <c r="BB25" s="167"/>
      <c r="BC25" s="167"/>
      <c r="BD25" s="167"/>
      <c r="BE25" s="167"/>
      <c r="BF25" s="167"/>
      <c r="BG25" s="167"/>
      <c r="BH25" s="168"/>
    </row>
    <row r="26" spans="1:60" ht="15">
      <c r="A26" s="282" t="s">
        <v>175</v>
      </c>
      <c r="B26" s="284" t="s">
        <v>176</v>
      </c>
      <c r="C26" s="171" t="s">
        <v>12</v>
      </c>
      <c r="D26" s="177">
        <v>2</v>
      </c>
      <c r="E26" s="177">
        <v>4</v>
      </c>
      <c r="F26" s="177">
        <v>4</v>
      </c>
      <c r="G26" s="177">
        <v>4</v>
      </c>
      <c r="H26" s="177">
        <v>4</v>
      </c>
      <c r="I26" s="177">
        <v>4</v>
      </c>
      <c r="J26" s="177">
        <v>4</v>
      </c>
      <c r="K26" s="177">
        <v>4</v>
      </c>
      <c r="L26" s="178">
        <v>4</v>
      </c>
      <c r="M26" s="178">
        <v>4</v>
      </c>
      <c r="N26" s="178">
        <v>4</v>
      </c>
      <c r="O26" s="178">
        <v>4</v>
      </c>
      <c r="P26" s="204">
        <v>6</v>
      </c>
      <c r="Q26" s="178"/>
      <c r="R26" s="178"/>
      <c r="S26" s="178"/>
      <c r="T26" s="178"/>
      <c r="U26" s="204" t="s">
        <v>177</v>
      </c>
      <c r="V26" s="173">
        <f t="shared" si="0"/>
        <v>52</v>
      </c>
      <c r="W26" s="179" t="s">
        <v>111</v>
      </c>
      <c r="X26" s="168" t="s">
        <v>111</v>
      </c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5"/>
      <c r="AL26" s="175"/>
      <c r="AM26" s="172"/>
      <c r="AN26" s="172"/>
      <c r="AO26" s="172"/>
      <c r="AP26" s="172"/>
      <c r="AQ26" s="172"/>
      <c r="AR26" s="175"/>
      <c r="AS26" s="175"/>
      <c r="AT26" s="172"/>
      <c r="AU26" s="177"/>
      <c r="AV26" s="199"/>
      <c r="AW26" s="199"/>
      <c r="AX26" s="172">
        <f t="shared" si="1"/>
        <v>0</v>
      </c>
      <c r="AY26" s="200"/>
      <c r="AZ26" s="167"/>
      <c r="BA26" s="167"/>
      <c r="BB26" s="167"/>
      <c r="BC26" s="167"/>
      <c r="BD26" s="167"/>
      <c r="BE26" s="167"/>
      <c r="BF26" s="167"/>
      <c r="BG26" s="167"/>
      <c r="BH26" s="168"/>
    </row>
    <row r="27" spans="1:60" ht="15">
      <c r="A27" s="283"/>
      <c r="B27" s="285"/>
      <c r="C27" s="171" t="s">
        <v>9</v>
      </c>
      <c r="D27" s="178"/>
      <c r="E27" s="178">
        <v>2</v>
      </c>
      <c r="F27" s="178"/>
      <c r="G27" s="178">
        <v>2</v>
      </c>
      <c r="H27" s="178"/>
      <c r="I27" s="178"/>
      <c r="J27" s="178">
        <v>2</v>
      </c>
      <c r="K27" s="178"/>
      <c r="L27" s="178"/>
      <c r="M27" s="178"/>
      <c r="N27" s="178"/>
      <c r="O27" s="178"/>
      <c r="P27" s="178"/>
      <c r="Q27" s="178"/>
      <c r="R27" s="178"/>
      <c r="S27" s="178"/>
      <c r="T27" s="203"/>
      <c r="U27" s="205" t="s">
        <v>154</v>
      </c>
      <c r="V27" s="173">
        <f t="shared" si="0"/>
        <v>6</v>
      </c>
      <c r="W27" s="179" t="s">
        <v>111</v>
      </c>
      <c r="X27" s="168" t="s">
        <v>111</v>
      </c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5"/>
      <c r="AL27" s="175"/>
      <c r="AM27" s="172"/>
      <c r="AN27" s="172"/>
      <c r="AO27" s="172"/>
      <c r="AP27" s="172"/>
      <c r="AQ27" s="172"/>
      <c r="AR27" s="175"/>
      <c r="AS27" s="175"/>
      <c r="AT27" s="172"/>
      <c r="AU27" s="177"/>
      <c r="AV27" s="199"/>
      <c r="AW27" s="199"/>
      <c r="AX27" s="172">
        <f t="shared" si="1"/>
        <v>0</v>
      </c>
      <c r="AY27" s="200"/>
      <c r="AZ27" s="167"/>
      <c r="BA27" s="167"/>
      <c r="BB27" s="167"/>
      <c r="BC27" s="167"/>
      <c r="BD27" s="167"/>
      <c r="BE27" s="167"/>
      <c r="BF27" s="167"/>
      <c r="BG27" s="167"/>
      <c r="BH27" s="168"/>
    </row>
    <row r="28" spans="1:60" ht="15">
      <c r="A28" s="282" t="s">
        <v>178</v>
      </c>
      <c r="B28" s="284" t="s">
        <v>179</v>
      </c>
      <c r="C28" s="171" t="s">
        <v>12</v>
      </c>
      <c r="D28" s="177"/>
      <c r="E28" s="177"/>
      <c r="F28" s="177">
        <v>2</v>
      </c>
      <c r="G28" s="177">
        <v>2</v>
      </c>
      <c r="H28" s="177">
        <v>2</v>
      </c>
      <c r="I28" s="177">
        <v>2</v>
      </c>
      <c r="J28" s="177">
        <v>2</v>
      </c>
      <c r="K28" s="177">
        <v>2</v>
      </c>
      <c r="L28" s="178">
        <v>2</v>
      </c>
      <c r="M28" s="178">
        <v>2</v>
      </c>
      <c r="N28" s="178">
        <v>2</v>
      </c>
      <c r="O28" s="178"/>
      <c r="P28" s="178"/>
      <c r="Q28" s="178"/>
      <c r="R28" s="204">
        <v>6</v>
      </c>
      <c r="S28" s="178"/>
      <c r="T28" s="178"/>
      <c r="U28" s="204"/>
      <c r="V28" s="173">
        <f t="shared" si="0"/>
        <v>24</v>
      </c>
      <c r="W28" s="179" t="s">
        <v>111</v>
      </c>
      <c r="X28" s="168" t="s">
        <v>111</v>
      </c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5"/>
      <c r="AL28" s="175"/>
      <c r="AM28" s="172"/>
      <c r="AN28" s="172"/>
      <c r="AO28" s="172"/>
      <c r="AP28" s="172"/>
      <c r="AQ28" s="172"/>
      <c r="AR28" s="175"/>
      <c r="AS28" s="175"/>
      <c r="AT28" s="172"/>
      <c r="AU28" s="177"/>
      <c r="AV28" s="199"/>
      <c r="AW28" s="199"/>
      <c r="AX28" s="172">
        <f t="shared" si="1"/>
        <v>0</v>
      </c>
      <c r="AY28" s="200"/>
      <c r="AZ28" s="167"/>
      <c r="BA28" s="167"/>
      <c r="BB28" s="167"/>
      <c r="BC28" s="167"/>
      <c r="BD28" s="167"/>
      <c r="BE28" s="167"/>
      <c r="BF28" s="167"/>
      <c r="BG28" s="167"/>
      <c r="BH28" s="168"/>
    </row>
    <row r="29" spans="1:60" ht="15">
      <c r="A29" s="283"/>
      <c r="B29" s="285"/>
      <c r="C29" s="171" t="s">
        <v>9</v>
      </c>
      <c r="D29" s="177"/>
      <c r="E29" s="177"/>
      <c r="F29" s="177"/>
      <c r="G29" s="177"/>
      <c r="H29" s="177">
        <v>2</v>
      </c>
      <c r="I29" s="177"/>
      <c r="J29" s="177"/>
      <c r="K29" s="177">
        <v>2</v>
      </c>
      <c r="L29" s="178"/>
      <c r="M29" s="178">
        <v>2</v>
      </c>
      <c r="N29" s="178"/>
      <c r="O29" s="177"/>
      <c r="P29" s="178"/>
      <c r="Q29" s="178"/>
      <c r="R29" s="178"/>
      <c r="S29" s="178"/>
      <c r="T29" s="178"/>
      <c r="U29" s="204"/>
      <c r="V29" s="173">
        <f t="shared" si="0"/>
        <v>6</v>
      </c>
      <c r="W29" s="179" t="s">
        <v>111</v>
      </c>
      <c r="X29" s="168" t="s">
        <v>111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5"/>
      <c r="AL29" s="175"/>
      <c r="AM29" s="172"/>
      <c r="AN29" s="172"/>
      <c r="AO29" s="172"/>
      <c r="AP29" s="172"/>
      <c r="AQ29" s="172"/>
      <c r="AR29" s="175"/>
      <c r="AS29" s="175"/>
      <c r="AT29" s="172"/>
      <c r="AU29" s="177"/>
      <c r="AV29" s="199"/>
      <c r="AW29" s="199"/>
      <c r="AX29" s="172">
        <f t="shared" si="1"/>
        <v>0</v>
      </c>
      <c r="AY29" s="200"/>
      <c r="AZ29" s="167"/>
      <c r="BA29" s="167"/>
      <c r="BB29" s="167"/>
      <c r="BC29" s="167"/>
      <c r="BD29" s="167"/>
      <c r="BE29" s="167"/>
      <c r="BF29" s="167"/>
      <c r="BG29" s="167"/>
      <c r="BH29" s="168"/>
    </row>
    <row r="30" spans="1:60" ht="15">
      <c r="A30" s="206" t="s">
        <v>146</v>
      </c>
      <c r="B30" s="207" t="s">
        <v>147</v>
      </c>
      <c r="C30" s="171" t="s">
        <v>12</v>
      </c>
      <c r="D30" s="177"/>
      <c r="E30" s="177"/>
      <c r="F30" s="177">
        <v>6</v>
      </c>
      <c r="G30" s="177"/>
      <c r="H30" s="177">
        <v>6</v>
      </c>
      <c r="I30" s="177"/>
      <c r="J30" s="177">
        <v>6</v>
      </c>
      <c r="K30" s="177"/>
      <c r="L30" s="178">
        <v>6</v>
      </c>
      <c r="M30" s="178"/>
      <c r="N30" s="178">
        <v>6</v>
      </c>
      <c r="O30" s="178"/>
      <c r="P30" s="178">
        <v>6</v>
      </c>
      <c r="Q30" s="178"/>
      <c r="R30" s="178"/>
      <c r="S30" s="178"/>
      <c r="T30" s="178"/>
      <c r="U30" s="204" t="s">
        <v>109</v>
      </c>
      <c r="V30" s="173">
        <f t="shared" si="0"/>
        <v>36</v>
      </c>
      <c r="W30" s="179" t="s">
        <v>111</v>
      </c>
      <c r="X30" s="168" t="s">
        <v>111</v>
      </c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5"/>
      <c r="AL30" s="175"/>
      <c r="AM30" s="172"/>
      <c r="AN30" s="172"/>
      <c r="AO30" s="172"/>
      <c r="AP30" s="172"/>
      <c r="AQ30" s="172"/>
      <c r="AR30" s="175"/>
      <c r="AS30" s="175"/>
      <c r="AT30" s="172"/>
      <c r="AU30" s="177"/>
      <c r="AV30" s="199"/>
      <c r="AW30" s="199"/>
      <c r="AX30" s="172">
        <f t="shared" si="1"/>
        <v>0</v>
      </c>
      <c r="AY30" s="200"/>
      <c r="AZ30" s="167"/>
      <c r="BA30" s="167"/>
      <c r="BB30" s="167"/>
      <c r="BC30" s="167"/>
      <c r="BD30" s="167"/>
      <c r="BE30" s="167"/>
      <c r="BF30" s="167"/>
      <c r="BG30" s="167"/>
      <c r="BH30" s="168"/>
    </row>
    <row r="31" spans="1:60" ht="15">
      <c r="A31" s="206" t="s">
        <v>180</v>
      </c>
      <c r="B31" s="207" t="s">
        <v>156</v>
      </c>
      <c r="C31" s="171" t="s">
        <v>12</v>
      </c>
      <c r="D31" s="177"/>
      <c r="E31" s="177"/>
      <c r="F31" s="177"/>
      <c r="G31" s="177"/>
      <c r="H31" s="177"/>
      <c r="I31" s="177"/>
      <c r="J31" s="177"/>
      <c r="K31" s="177"/>
      <c r="L31" s="178"/>
      <c r="M31" s="178"/>
      <c r="N31" s="178"/>
      <c r="O31" s="178"/>
      <c r="P31" s="208">
        <v>6</v>
      </c>
      <c r="Q31" s="208">
        <v>36</v>
      </c>
      <c r="R31" s="208">
        <v>30</v>
      </c>
      <c r="S31" s="178"/>
      <c r="T31" s="178"/>
      <c r="U31" s="204" t="s">
        <v>109</v>
      </c>
      <c r="V31" s="173">
        <f t="shared" si="0"/>
        <v>72</v>
      </c>
      <c r="W31" s="179" t="s">
        <v>111</v>
      </c>
      <c r="X31" s="168" t="s">
        <v>111</v>
      </c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5"/>
      <c r="AM31" s="172"/>
      <c r="AN31" s="172"/>
      <c r="AO31" s="172"/>
      <c r="AP31" s="172"/>
      <c r="AQ31" s="172"/>
      <c r="AR31" s="175"/>
      <c r="AS31" s="175"/>
      <c r="AT31" s="172"/>
      <c r="AU31" s="177"/>
      <c r="AV31" s="199"/>
      <c r="AW31" s="199"/>
      <c r="AX31" s="172">
        <f t="shared" si="1"/>
        <v>0</v>
      </c>
      <c r="AY31" s="200"/>
      <c r="AZ31" s="167"/>
      <c r="BA31" s="167"/>
      <c r="BB31" s="167"/>
      <c r="BC31" s="167"/>
      <c r="BD31" s="167"/>
      <c r="BE31" s="167"/>
      <c r="BF31" s="167"/>
      <c r="BG31" s="167"/>
      <c r="BH31" s="168"/>
    </row>
    <row r="32" spans="1:60" ht="15">
      <c r="A32" s="206"/>
      <c r="B32" s="207"/>
      <c r="C32" s="171" t="s">
        <v>164</v>
      </c>
      <c r="D32" s="177"/>
      <c r="E32" s="177"/>
      <c r="F32" s="177"/>
      <c r="G32" s="177"/>
      <c r="H32" s="177"/>
      <c r="I32" s="177"/>
      <c r="J32" s="177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3">
        <f t="shared" si="0"/>
        <v>0</v>
      </c>
      <c r="W32" s="179" t="s">
        <v>111</v>
      </c>
      <c r="X32" s="168" t="s">
        <v>111</v>
      </c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5"/>
      <c r="AL32" s="175"/>
      <c r="AM32" s="172"/>
      <c r="AN32" s="172"/>
      <c r="AO32" s="172"/>
      <c r="AP32" s="172"/>
      <c r="AQ32" s="172"/>
      <c r="AR32" s="175"/>
      <c r="AS32" s="175"/>
      <c r="AT32" s="172"/>
      <c r="AU32" s="177"/>
      <c r="AV32" s="199"/>
      <c r="AW32" s="199"/>
      <c r="AX32" s="172">
        <f t="shared" si="1"/>
        <v>0</v>
      </c>
      <c r="AY32" s="200"/>
      <c r="AZ32" s="167"/>
      <c r="BA32" s="167"/>
      <c r="BB32" s="167"/>
      <c r="BC32" s="167"/>
      <c r="BD32" s="167"/>
      <c r="BE32" s="167"/>
      <c r="BF32" s="167"/>
      <c r="BG32" s="167"/>
      <c r="BH32" s="168"/>
    </row>
    <row r="33" spans="1:60" ht="15">
      <c r="A33" s="266" t="s">
        <v>181</v>
      </c>
      <c r="B33" s="268" t="s">
        <v>182</v>
      </c>
      <c r="C33" s="169" t="s">
        <v>12</v>
      </c>
      <c r="D33" s="170"/>
      <c r="E33" s="170"/>
      <c r="F33" s="170"/>
      <c r="G33" s="170"/>
      <c r="H33" s="170"/>
      <c r="I33" s="170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73">
        <f t="shared" si="0"/>
        <v>0</v>
      </c>
      <c r="W33" s="182" t="s">
        <v>111</v>
      </c>
      <c r="X33" s="168" t="s">
        <v>111</v>
      </c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5"/>
      <c r="AL33" s="175"/>
      <c r="AM33" s="170"/>
      <c r="AN33" s="170"/>
      <c r="AO33" s="170"/>
      <c r="AP33" s="170"/>
      <c r="AQ33" s="170"/>
      <c r="AR33" s="168"/>
      <c r="AS33" s="168"/>
      <c r="AT33" s="170"/>
      <c r="AU33" s="184"/>
      <c r="AV33" s="200"/>
      <c r="AW33" s="200"/>
      <c r="AX33" s="172">
        <f t="shared" si="1"/>
        <v>0</v>
      </c>
      <c r="AY33" s="200"/>
      <c r="AZ33" s="167"/>
      <c r="BA33" s="167"/>
      <c r="BB33" s="167"/>
      <c r="BC33" s="167"/>
      <c r="BD33" s="167"/>
      <c r="BE33" s="167"/>
      <c r="BF33" s="167"/>
      <c r="BG33" s="167"/>
      <c r="BH33" s="168"/>
    </row>
    <row r="34" spans="1:60" ht="15">
      <c r="A34" s="267"/>
      <c r="B34" s="269"/>
      <c r="C34" s="169" t="s">
        <v>9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73">
        <f t="shared" si="0"/>
        <v>0</v>
      </c>
      <c r="W34" s="182" t="s">
        <v>111</v>
      </c>
      <c r="X34" s="168" t="s">
        <v>111</v>
      </c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5"/>
      <c r="AL34" s="175"/>
      <c r="AM34" s="170"/>
      <c r="AN34" s="170"/>
      <c r="AO34" s="170"/>
      <c r="AP34" s="170"/>
      <c r="AQ34" s="170"/>
      <c r="AR34" s="168"/>
      <c r="AS34" s="168"/>
      <c r="AT34" s="170"/>
      <c r="AU34" s="184"/>
      <c r="AV34" s="200"/>
      <c r="AW34" s="295" t="s">
        <v>154</v>
      </c>
      <c r="AX34" s="172">
        <f t="shared" si="1"/>
        <v>0</v>
      </c>
      <c r="AY34" s="200"/>
      <c r="AZ34" s="167"/>
      <c r="BA34" s="167"/>
      <c r="BB34" s="167"/>
      <c r="BC34" s="167"/>
      <c r="BD34" s="167"/>
      <c r="BE34" s="167"/>
      <c r="BF34" s="167"/>
      <c r="BG34" s="167"/>
      <c r="BH34" s="168"/>
    </row>
    <row r="35" spans="1:60" ht="15">
      <c r="A35" s="282" t="s">
        <v>183</v>
      </c>
      <c r="B35" s="284" t="s">
        <v>184</v>
      </c>
      <c r="C35" s="171" t="s">
        <v>12</v>
      </c>
      <c r="D35" s="177">
        <v>4</v>
      </c>
      <c r="E35" s="177">
        <v>2</v>
      </c>
      <c r="F35" s="177">
        <v>2</v>
      </c>
      <c r="G35" s="177">
        <v>4</v>
      </c>
      <c r="H35" s="177">
        <v>4</v>
      </c>
      <c r="I35" s="177">
        <v>4</v>
      </c>
      <c r="J35" s="177">
        <v>4</v>
      </c>
      <c r="K35" s="177">
        <v>4</v>
      </c>
      <c r="L35" s="178">
        <v>2</v>
      </c>
      <c r="M35" s="178">
        <v>6</v>
      </c>
      <c r="N35" s="178"/>
      <c r="O35" s="178">
        <v>4</v>
      </c>
      <c r="P35" s="178">
        <v>4</v>
      </c>
      <c r="Q35" s="178"/>
      <c r="R35" s="178"/>
      <c r="S35" s="178">
        <v>4</v>
      </c>
      <c r="T35" s="178"/>
      <c r="U35" s="178" t="s">
        <v>109</v>
      </c>
      <c r="V35" s="173">
        <f t="shared" si="0"/>
        <v>48</v>
      </c>
      <c r="W35" s="179" t="s">
        <v>111</v>
      </c>
      <c r="X35" s="168" t="s">
        <v>111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5"/>
      <c r="AL35" s="193">
        <v>2</v>
      </c>
      <c r="AM35" s="172"/>
      <c r="AN35" s="172"/>
      <c r="AO35" s="172"/>
      <c r="AP35" s="172"/>
      <c r="AQ35" s="172"/>
      <c r="AR35" s="175"/>
      <c r="AS35" s="175"/>
      <c r="AT35" s="172"/>
      <c r="AU35" s="177"/>
      <c r="AV35" s="199"/>
      <c r="AW35" s="296"/>
      <c r="AX35" s="172">
        <f t="shared" si="1"/>
        <v>2</v>
      </c>
      <c r="AY35" s="200"/>
      <c r="AZ35" s="167"/>
      <c r="BA35" s="167"/>
      <c r="BB35" s="167"/>
      <c r="BC35" s="167"/>
      <c r="BD35" s="167"/>
      <c r="BE35" s="167"/>
      <c r="BF35" s="167"/>
      <c r="BG35" s="167"/>
      <c r="BH35" s="168"/>
    </row>
    <row r="36" spans="1:60" ht="15">
      <c r="A36" s="283"/>
      <c r="B36" s="285"/>
      <c r="C36" s="171" t="s">
        <v>9</v>
      </c>
      <c r="D36" s="177"/>
      <c r="E36" s="177"/>
      <c r="F36" s="177"/>
      <c r="G36" s="177"/>
      <c r="H36" s="177"/>
      <c r="I36" s="177"/>
      <c r="J36" s="177"/>
      <c r="K36" s="177"/>
      <c r="L36" s="178"/>
      <c r="M36" s="178">
        <v>2</v>
      </c>
      <c r="N36" s="178"/>
      <c r="O36" s="178"/>
      <c r="P36" s="178">
        <v>2</v>
      </c>
      <c r="Q36" s="178"/>
      <c r="R36" s="178"/>
      <c r="S36" s="178"/>
      <c r="T36" s="178"/>
      <c r="U36" s="178"/>
      <c r="V36" s="173">
        <f t="shared" si="0"/>
        <v>4</v>
      </c>
      <c r="W36" s="179" t="s">
        <v>111</v>
      </c>
      <c r="X36" s="168" t="s">
        <v>111</v>
      </c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5"/>
      <c r="AL36" s="193"/>
      <c r="AM36" s="172"/>
      <c r="AN36" s="172"/>
      <c r="AO36" s="172"/>
      <c r="AP36" s="172"/>
      <c r="AQ36" s="172"/>
      <c r="AR36" s="175"/>
      <c r="AS36" s="175"/>
      <c r="AT36" s="172"/>
      <c r="AU36" s="177"/>
      <c r="AV36" s="199"/>
      <c r="AW36" s="296"/>
      <c r="AX36" s="172">
        <f t="shared" si="1"/>
        <v>0</v>
      </c>
      <c r="AY36" s="200"/>
      <c r="AZ36" s="167"/>
      <c r="BA36" s="167"/>
      <c r="BB36" s="167"/>
      <c r="BC36" s="167"/>
      <c r="BD36" s="167"/>
      <c r="BE36" s="167"/>
      <c r="BF36" s="167"/>
      <c r="BG36" s="167"/>
      <c r="BH36" s="168"/>
    </row>
    <row r="37" spans="1:60" ht="15">
      <c r="A37" s="282" t="s">
        <v>185</v>
      </c>
      <c r="B37" s="284" t="s">
        <v>186</v>
      </c>
      <c r="C37" s="171" t="s">
        <v>12</v>
      </c>
      <c r="D37" s="177">
        <v>4</v>
      </c>
      <c r="E37" s="177">
        <v>4</v>
      </c>
      <c r="F37" s="177">
        <v>4</v>
      </c>
      <c r="G37" s="177">
        <v>4</v>
      </c>
      <c r="H37" s="177">
        <v>4</v>
      </c>
      <c r="I37" s="177">
        <v>4</v>
      </c>
      <c r="J37" s="177">
        <v>4</v>
      </c>
      <c r="K37" s="177">
        <v>4</v>
      </c>
      <c r="L37" s="178"/>
      <c r="M37" s="178">
        <v>4</v>
      </c>
      <c r="N37" s="178"/>
      <c r="O37" s="178">
        <v>4</v>
      </c>
      <c r="P37" s="178">
        <v>4</v>
      </c>
      <c r="Q37" s="178"/>
      <c r="R37" s="178"/>
      <c r="S37" s="178">
        <v>8</v>
      </c>
      <c r="T37" s="178">
        <v>6</v>
      </c>
      <c r="U37" s="178" t="s">
        <v>109</v>
      </c>
      <c r="V37" s="173">
        <f t="shared" si="0"/>
        <v>58</v>
      </c>
      <c r="W37" s="179" t="s">
        <v>111</v>
      </c>
      <c r="X37" s="168" t="s">
        <v>111</v>
      </c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5"/>
      <c r="AL37" s="193">
        <v>2</v>
      </c>
      <c r="AM37" s="172"/>
      <c r="AN37" s="172"/>
      <c r="AO37" s="172"/>
      <c r="AP37" s="172"/>
      <c r="AQ37" s="172"/>
      <c r="AR37" s="175"/>
      <c r="AS37" s="175"/>
      <c r="AT37" s="172"/>
      <c r="AU37" s="177"/>
      <c r="AV37" s="199"/>
      <c r="AW37" s="296"/>
      <c r="AX37" s="172">
        <f t="shared" si="1"/>
        <v>2</v>
      </c>
      <c r="AY37" s="200"/>
      <c r="AZ37" s="167"/>
      <c r="BA37" s="167"/>
      <c r="BB37" s="167"/>
      <c r="BC37" s="167"/>
      <c r="BD37" s="167"/>
      <c r="BE37" s="167"/>
      <c r="BF37" s="167"/>
      <c r="BG37" s="167"/>
      <c r="BH37" s="168"/>
    </row>
    <row r="38" spans="1:60" ht="15">
      <c r="A38" s="283"/>
      <c r="B38" s="285"/>
      <c r="C38" s="171" t="s">
        <v>9</v>
      </c>
      <c r="D38" s="177"/>
      <c r="E38" s="177"/>
      <c r="F38" s="177"/>
      <c r="G38" s="177"/>
      <c r="H38" s="177"/>
      <c r="I38" s="177"/>
      <c r="J38" s="177">
        <v>2</v>
      </c>
      <c r="K38" s="177"/>
      <c r="L38" s="178"/>
      <c r="M38" s="178"/>
      <c r="N38" s="178"/>
      <c r="O38" s="178">
        <v>2</v>
      </c>
      <c r="P38" s="178"/>
      <c r="Q38" s="178"/>
      <c r="R38" s="178"/>
      <c r="S38" s="178"/>
      <c r="T38" s="178"/>
      <c r="U38" s="178"/>
      <c r="V38" s="173">
        <f t="shared" si="0"/>
        <v>4</v>
      </c>
      <c r="W38" s="179" t="s">
        <v>111</v>
      </c>
      <c r="X38" s="168" t="s">
        <v>111</v>
      </c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5"/>
      <c r="AL38" s="193"/>
      <c r="AM38" s="172"/>
      <c r="AN38" s="172"/>
      <c r="AO38" s="172"/>
      <c r="AP38" s="172"/>
      <c r="AQ38" s="172"/>
      <c r="AR38" s="175"/>
      <c r="AS38" s="175"/>
      <c r="AT38" s="172"/>
      <c r="AU38" s="177"/>
      <c r="AV38" s="199"/>
      <c r="AW38" s="296"/>
      <c r="AX38" s="172">
        <f t="shared" si="1"/>
        <v>0</v>
      </c>
      <c r="AY38" s="200"/>
      <c r="AZ38" s="167"/>
      <c r="BA38" s="167"/>
      <c r="BB38" s="167"/>
      <c r="BC38" s="167"/>
      <c r="BD38" s="167"/>
      <c r="BE38" s="167"/>
      <c r="BF38" s="167"/>
      <c r="BG38" s="167"/>
      <c r="BH38" s="168"/>
    </row>
    <row r="39" spans="1:60" ht="15">
      <c r="A39" s="282" t="s">
        <v>187</v>
      </c>
      <c r="B39" s="284" t="s">
        <v>188</v>
      </c>
      <c r="C39" s="171" t="s">
        <v>12</v>
      </c>
      <c r="D39" s="177">
        <v>6</v>
      </c>
      <c r="E39" s="177">
        <v>6</v>
      </c>
      <c r="F39" s="177">
        <v>2</v>
      </c>
      <c r="G39" s="177">
        <v>2</v>
      </c>
      <c r="H39" s="177"/>
      <c r="I39" s="177">
        <v>4</v>
      </c>
      <c r="J39" s="177"/>
      <c r="K39" s="177">
        <v>4</v>
      </c>
      <c r="L39" s="178"/>
      <c r="M39" s="178">
        <v>4</v>
      </c>
      <c r="N39" s="178"/>
      <c r="O39" s="178">
        <v>4</v>
      </c>
      <c r="P39" s="178"/>
      <c r="Q39" s="178"/>
      <c r="R39" s="178"/>
      <c r="S39" s="178">
        <v>14</v>
      </c>
      <c r="T39" s="178">
        <v>16</v>
      </c>
      <c r="U39" s="178" t="s">
        <v>109</v>
      </c>
      <c r="V39" s="173">
        <f t="shared" si="0"/>
        <v>62</v>
      </c>
      <c r="W39" s="179" t="s">
        <v>111</v>
      </c>
      <c r="X39" s="168" t="s">
        <v>111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5"/>
      <c r="AL39" s="193">
        <v>2</v>
      </c>
      <c r="AM39" s="172"/>
      <c r="AN39" s="172"/>
      <c r="AO39" s="172"/>
      <c r="AP39" s="172"/>
      <c r="AQ39" s="172"/>
      <c r="AR39" s="175"/>
      <c r="AS39" s="175"/>
      <c r="AT39" s="172"/>
      <c r="AU39" s="177"/>
      <c r="AV39" s="199"/>
      <c r="AW39" s="297"/>
      <c r="AX39" s="172">
        <f t="shared" si="1"/>
        <v>2</v>
      </c>
      <c r="AY39" s="200"/>
      <c r="AZ39" s="167"/>
      <c r="BA39" s="167"/>
      <c r="BB39" s="167"/>
      <c r="BC39" s="167"/>
      <c r="BD39" s="167"/>
      <c r="BE39" s="167"/>
      <c r="BF39" s="167"/>
      <c r="BG39" s="167"/>
      <c r="BH39" s="168"/>
    </row>
    <row r="40" spans="1:60" ht="15">
      <c r="A40" s="283"/>
      <c r="B40" s="285"/>
      <c r="C40" s="171" t="s">
        <v>9</v>
      </c>
      <c r="D40" s="177"/>
      <c r="E40" s="177"/>
      <c r="F40" s="177">
        <v>2</v>
      </c>
      <c r="G40" s="177"/>
      <c r="H40" s="177"/>
      <c r="I40" s="177"/>
      <c r="J40" s="177"/>
      <c r="K40" s="177">
        <v>2</v>
      </c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3">
        <f t="shared" si="0"/>
        <v>4</v>
      </c>
      <c r="W40" s="179" t="s">
        <v>111</v>
      </c>
      <c r="X40" s="168" t="s">
        <v>111</v>
      </c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5"/>
      <c r="AL40" s="175"/>
      <c r="AM40" s="172"/>
      <c r="AN40" s="172"/>
      <c r="AO40" s="172"/>
      <c r="AP40" s="172"/>
      <c r="AQ40" s="172"/>
      <c r="AR40" s="175"/>
      <c r="AS40" s="175"/>
      <c r="AT40" s="172"/>
      <c r="AU40" s="177"/>
      <c r="AV40" s="199"/>
      <c r="AW40" s="199"/>
      <c r="AX40" s="172">
        <f t="shared" si="1"/>
        <v>0</v>
      </c>
      <c r="AY40" s="200"/>
      <c r="AZ40" s="167"/>
      <c r="BA40" s="167"/>
      <c r="BB40" s="167"/>
      <c r="BC40" s="167"/>
      <c r="BD40" s="167"/>
      <c r="BE40" s="167"/>
      <c r="BF40" s="167"/>
      <c r="BG40" s="167"/>
      <c r="BH40" s="168"/>
    </row>
    <row r="41" spans="1:60" ht="15">
      <c r="A41" s="282" t="s">
        <v>189</v>
      </c>
      <c r="B41" s="284" t="s">
        <v>190</v>
      </c>
      <c r="C41" s="171" t="s">
        <v>12</v>
      </c>
      <c r="D41" s="177"/>
      <c r="E41" s="177">
        <v>2</v>
      </c>
      <c r="F41" s="177">
        <v>2</v>
      </c>
      <c r="G41" s="177">
        <v>2</v>
      </c>
      <c r="H41" s="177">
        <v>2</v>
      </c>
      <c r="I41" s="177">
        <v>2</v>
      </c>
      <c r="J41" s="177">
        <v>2</v>
      </c>
      <c r="K41" s="177">
        <v>2</v>
      </c>
      <c r="L41" s="178"/>
      <c r="M41" s="178">
        <v>4</v>
      </c>
      <c r="N41" s="178"/>
      <c r="O41" s="178">
        <v>10</v>
      </c>
      <c r="P41" s="178"/>
      <c r="Q41" s="178"/>
      <c r="R41" s="178"/>
      <c r="S41" s="178">
        <v>8</v>
      </c>
      <c r="T41" s="178">
        <v>10</v>
      </c>
      <c r="U41" s="178" t="s">
        <v>109</v>
      </c>
      <c r="V41" s="173">
        <f t="shared" si="0"/>
        <v>46</v>
      </c>
      <c r="W41" s="179" t="s">
        <v>111</v>
      </c>
      <c r="X41" s="168" t="s">
        <v>111</v>
      </c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5"/>
      <c r="AL41" s="175"/>
      <c r="AM41" s="172"/>
      <c r="AN41" s="172"/>
      <c r="AO41" s="172"/>
      <c r="AP41" s="172"/>
      <c r="AQ41" s="172"/>
      <c r="AR41" s="175"/>
      <c r="AS41" s="175"/>
      <c r="AT41" s="172"/>
      <c r="AU41" s="177"/>
      <c r="AV41" s="199"/>
      <c r="AW41" s="199"/>
      <c r="AX41" s="172">
        <f t="shared" si="1"/>
        <v>0</v>
      </c>
      <c r="AY41" s="200"/>
      <c r="AZ41" s="167"/>
      <c r="BA41" s="167"/>
      <c r="BB41" s="167"/>
      <c r="BC41" s="167"/>
      <c r="BD41" s="167"/>
      <c r="BE41" s="167"/>
      <c r="BF41" s="167"/>
      <c r="BG41" s="167"/>
      <c r="BH41" s="168"/>
    </row>
    <row r="42" spans="1:60" ht="15">
      <c r="A42" s="283"/>
      <c r="B42" s="285"/>
      <c r="C42" s="171" t="s">
        <v>9</v>
      </c>
      <c r="D42" s="177"/>
      <c r="E42" s="177"/>
      <c r="F42" s="177"/>
      <c r="G42" s="177"/>
      <c r="H42" s="177"/>
      <c r="I42" s="177"/>
      <c r="J42" s="177"/>
      <c r="K42" s="177"/>
      <c r="L42" s="178"/>
      <c r="M42" s="178"/>
      <c r="N42" s="178"/>
      <c r="O42" s="178"/>
      <c r="P42" s="178"/>
      <c r="Q42" s="178"/>
      <c r="R42" s="178"/>
      <c r="S42" s="178">
        <v>2</v>
      </c>
      <c r="T42" s="178">
        <v>4</v>
      </c>
      <c r="U42" s="178"/>
      <c r="V42" s="173">
        <f t="shared" si="0"/>
        <v>6</v>
      </c>
      <c r="W42" s="179" t="s">
        <v>111</v>
      </c>
      <c r="X42" s="168" t="s">
        <v>111</v>
      </c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5"/>
      <c r="AL42" s="175"/>
      <c r="AM42" s="172"/>
      <c r="AN42" s="172"/>
      <c r="AO42" s="172"/>
      <c r="AP42" s="172"/>
      <c r="AQ42" s="172"/>
      <c r="AR42" s="175"/>
      <c r="AS42" s="175"/>
      <c r="AT42" s="172"/>
      <c r="AU42" s="177"/>
      <c r="AV42" s="199"/>
      <c r="AW42" s="199"/>
      <c r="AX42" s="172">
        <f t="shared" si="1"/>
        <v>0</v>
      </c>
      <c r="AY42" s="200"/>
      <c r="AZ42" s="167"/>
      <c r="BA42" s="167"/>
      <c r="BB42" s="167"/>
      <c r="BC42" s="167"/>
      <c r="BD42" s="167"/>
      <c r="BE42" s="167"/>
      <c r="BF42" s="167"/>
      <c r="BG42" s="167"/>
      <c r="BH42" s="168"/>
    </row>
    <row r="43" spans="1:60" ht="15">
      <c r="A43" s="206" t="s">
        <v>191</v>
      </c>
      <c r="B43" s="207" t="s">
        <v>147</v>
      </c>
      <c r="C43" s="171" t="s">
        <v>12</v>
      </c>
      <c r="D43" s="177"/>
      <c r="E43" s="177"/>
      <c r="F43" s="177"/>
      <c r="G43" s="177"/>
      <c r="H43" s="177"/>
      <c r="I43" s="177"/>
      <c r="J43" s="177"/>
      <c r="K43" s="177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3">
        <f t="shared" si="0"/>
        <v>0</v>
      </c>
      <c r="W43" s="179" t="s">
        <v>111</v>
      </c>
      <c r="X43" s="168" t="s">
        <v>111</v>
      </c>
      <c r="Y43" s="173"/>
      <c r="Z43" s="173"/>
      <c r="AA43" s="173"/>
      <c r="AB43" s="173"/>
      <c r="AC43" s="173"/>
      <c r="AD43" s="173"/>
      <c r="AE43" s="173"/>
      <c r="AF43" s="173"/>
      <c r="AG43" s="173">
        <v>6</v>
      </c>
      <c r="AH43" s="173">
        <v>18</v>
      </c>
      <c r="AI43" s="173">
        <v>18</v>
      </c>
      <c r="AJ43" s="173">
        <v>30</v>
      </c>
      <c r="AK43" s="175"/>
      <c r="AL43" s="175"/>
      <c r="AM43" s="172"/>
      <c r="AN43" s="172"/>
      <c r="AO43" s="172"/>
      <c r="AP43" s="172"/>
      <c r="AQ43" s="172"/>
      <c r="AR43" s="175"/>
      <c r="AS43" s="175"/>
      <c r="AT43" s="172"/>
      <c r="AU43" s="177"/>
      <c r="AV43" s="199"/>
      <c r="AW43" s="199" t="s">
        <v>109</v>
      </c>
      <c r="AX43" s="172">
        <f t="shared" si="1"/>
        <v>72</v>
      </c>
      <c r="AY43" s="200"/>
      <c r="AZ43" s="167"/>
      <c r="BA43" s="167"/>
      <c r="BB43" s="167"/>
      <c r="BC43" s="167"/>
      <c r="BD43" s="167"/>
      <c r="BE43" s="167"/>
      <c r="BF43" s="167"/>
      <c r="BG43" s="167"/>
      <c r="BH43" s="168"/>
    </row>
    <row r="44" spans="1:60" ht="15">
      <c r="A44" s="206" t="s">
        <v>192</v>
      </c>
      <c r="B44" s="207" t="s">
        <v>156</v>
      </c>
      <c r="C44" s="171" t="s">
        <v>12</v>
      </c>
      <c r="D44" s="177"/>
      <c r="E44" s="177"/>
      <c r="F44" s="177"/>
      <c r="G44" s="177"/>
      <c r="H44" s="177"/>
      <c r="I44" s="177"/>
      <c r="J44" s="177"/>
      <c r="K44" s="177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3">
        <f t="shared" si="0"/>
        <v>0</v>
      </c>
      <c r="W44" s="179" t="s">
        <v>111</v>
      </c>
      <c r="X44" s="168" t="s">
        <v>111</v>
      </c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>
        <v>6</v>
      </c>
      <c r="AK44" s="175">
        <v>36</v>
      </c>
      <c r="AL44" s="175">
        <v>30</v>
      </c>
      <c r="AM44" s="172"/>
      <c r="AN44" s="172"/>
      <c r="AO44" s="172"/>
      <c r="AP44" s="172"/>
      <c r="AQ44" s="172"/>
      <c r="AR44" s="175"/>
      <c r="AS44" s="175"/>
      <c r="AT44" s="172"/>
      <c r="AU44" s="177"/>
      <c r="AV44" s="199"/>
      <c r="AW44" s="199" t="s">
        <v>109</v>
      </c>
      <c r="AX44" s="172">
        <f t="shared" si="1"/>
        <v>72</v>
      </c>
      <c r="AY44" s="200"/>
      <c r="AZ44" s="167"/>
      <c r="BA44" s="167"/>
      <c r="BB44" s="167"/>
      <c r="BC44" s="167"/>
      <c r="BD44" s="167"/>
      <c r="BE44" s="167"/>
      <c r="BF44" s="167"/>
      <c r="BG44" s="167"/>
      <c r="BH44" s="168"/>
    </row>
    <row r="45" spans="1:60" ht="22.5">
      <c r="A45" s="206" t="s">
        <v>193</v>
      </c>
      <c r="B45" s="207" t="s">
        <v>194</v>
      </c>
      <c r="C45" s="171"/>
      <c r="D45" s="177"/>
      <c r="E45" s="177"/>
      <c r="F45" s="177"/>
      <c r="G45" s="177"/>
      <c r="H45" s="177"/>
      <c r="I45" s="177"/>
      <c r="J45" s="177"/>
      <c r="K45" s="177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3">
        <f t="shared" si="0"/>
        <v>0</v>
      </c>
      <c r="W45" s="179" t="s">
        <v>111</v>
      </c>
      <c r="X45" s="168" t="s">
        <v>111</v>
      </c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5"/>
      <c r="AL45" s="175"/>
      <c r="AM45" s="209">
        <v>36</v>
      </c>
      <c r="AN45" s="209">
        <v>36</v>
      </c>
      <c r="AO45" s="209">
        <v>36</v>
      </c>
      <c r="AP45" s="209">
        <v>36</v>
      </c>
      <c r="AQ45" s="172"/>
      <c r="AR45" s="175"/>
      <c r="AS45" s="175"/>
      <c r="AT45" s="172"/>
      <c r="AU45" s="177"/>
      <c r="AV45" s="199"/>
      <c r="AW45" s="199" t="s">
        <v>109</v>
      </c>
      <c r="AX45" s="172">
        <f t="shared" si="1"/>
        <v>144</v>
      </c>
      <c r="AY45" s="200"/>
      <c r="AZ45" s="167"/>
      <c r="BA45" s="167"/>
      <c r="BB45" s="167"/>
      <c r="BC45" s="167"/>
      <c r="BD45" s="167"/>
      <c r="BE45" s="167"/>
      <c r="BF45" s="167"/>
      <c r="BG45" s="167"/>
      <c r="BH45" s="168"/>
    </row>
    <row r="46" spans="1:60" ht="22.5">
      <c r="A46" s="177" t="s">
        <v>195</v>
      </c>
      <c r="B46" s="197" t="s">
        <v>196</v>
      </c>
      <c r="C46" s="171"/>
      <c r="D46" s="177"/>
      <c r="E46" s="177"/>
      <c r="F46" s="177"/>
      <c r="G46" s="177"/>
      <c r="H46" s="177"/>
      <c r="I46" s="177"/>
      <c r="J46" s="177"/>
      <c r="K46" s="177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3">
        <f t="shared" si="0"/>
        <v>0</v>
      </c>
      <c r="W46" s="179" t="s">
        <v>111</v>
      </c>
      <c r="X46" s="168" t="s">
        <v>111</v>
      </c>
      <c r="Y46" s="173"/>
      <c r="Z46" s="173"/>
      <c r="AA46" s="172"/>
      <c r="AB46" s="173"/>
      <c r="AC46" s="172"/>
      <c r="AD46" s="172"/>
      <c r="AE46" s="172"/>
      <c r="AF46" s="172"/>
      <c r="AG46" s="173"/>
      <c r="AH46" s="173"/>
      <c r="AI46" s="173"/>
      <c r="AJ46" s="173"/>
      <c r="AK46" s="175"/>
      <c r="AL46" s="175"/>
      <c r="AM46" s="172"/>
      <c r="AN46" s="172"/>
      <c r="AO46" s="172"/>
      <c r="AP46" s="172"/>
      <c r="AQ46" s="210">
        <v>36</v>
      </c>
      <c r="AR46" s="211">
        <v>36</v>
      </c>
      <c r="AS46" s="211">
        <v>36</v>
      </c>
      <c r="AT46" s="210">
        <v>36</v>
      </c>
      <c r="AU46" s="212">
        <v>36</v>
      </c>
      <c r="AV46" s="213">
        <v>36</v>
      </c>
      <c r="AW46" s="213"/>
      <c r="AX46" s="172">
        <f t="shared" si="1"/>
        <v>216</v>
      </c>
      <c r="AY46" s="200"/>
      <c r="AZ46" s="167"/>
      <c r="BA46" s="167"/>
      <c r="BB46" s="167"/>
      <c r="BC46" s="167"/>
      <c r="BD46" s="167"/>
      <c r="BE46" s="167"/>
      <c r="BF46" s="167"/>
      <c r="BG46" s="167"/>
      <c r="BH46" s="168"/>
    </row>
    <row r="47" spans="1:60" ht="15">
      <c r="A47" s="286" t="s">
        <v>197</v>
      </c>
      <c r="B47" s="287"/>
      <c r="C47" s="288"/>
      <c r="D47" s="172">
        <f>SUM(D41+D39+D37+D35+D30+D31+D28+D26+D23+D21+D16+D11+D8)</f>
        <v>34</v>
      </c>
      <c r="E47" s="172">
        <f aca="true" t="shared" si="2" ref="E47:V47">SUM(E41+E39+E37+E35+E30+E31+E28+E26+E23+E21+E16+E11+E8)</f>
        <v>34</v>
      </c>
      <c r="F47" s="172">
        <f t="shared" si="2"/>
        <v>32</v>
      </c>
      <c r="G47" s="172">
        <f t="shared" si="2"/>
        <v>34</v>
      </c>
      <c r="H47" s="172">
        <f t="shared" si="2"/>
        <v>32</v>
      </c>
      <c r="I47" s="172">
        <f t="shared" si="2"/>
        <v>36</v>
      </c>
      <c r="J47" s="172">
        <f t="shared" si="2"/>
        <v>32</v>
      </c>
      <c r="K47" s="172">
        <f t="shared" si="2"/>
        <v>30</v>
      </c>
      <c r="L47" s="172">
        <f t="shared" si="2"/>
        <v>36</v>
      </c>
      <c r="M47" s="172">
        <f t="shared" si="2"/>
        <v>32</v>
      </c>
      <c r="N47" s="172">
        <f t="shared" si="2"/>
        <v>34</v>
      </c>
      <c r="O47" s="172">
        <f t="shared" si="2"/>
        <v>34</v>
      </c>
      <c r="P47" s="172">
        <f t="shared" si="2"/>
        <v>32</v>
      </c>
      <c r="Q47" s="172">
        <f t="shared" si="2"/>
        <v>36</v>
      </c>
      <c r="R47" s="172">
        <f t="shared" si="2"/>
        <v>36</v>
      </c>
      <c r="S47" s="172">
        <f t="shared" si="2"/>
        <v>34</v>
      </c>
      <c r="T47" s="172">
        <f t="shared" si="2"/>
        <v>32</v>
      </c>
      <c r="U47" s="172"/>
      <c r="V47" s="172">
        <f t="shared" si="2"/>
        <v>570</v>
      </c>
      <c r="W47" s="170">
        <f>SUM(D47:T47)</f>
        <v>570</v>
      </c>
      <c r="X47" s="170"/>
      <c r="Y47" s="176">
        <f>SUM(Y8:Y46)</f>
        <v>36</v>
      </c>
      <c r="Z47" s="176">
        <f aca="true" t="shared" si="3" ref="Z47:AV47">SUM(Z8:Z46)</f>
        <v>36</v>
      </c>
      <c r="AA47" s="176">
        <f t="shared" si="3"/>
        <v>36</v>
      </c>
      <c r="AB47" s="176">
        <f t="shared" si="3"/>
        <v>36</v>
      </c>
      <c r="AC47" s="176">
        <f t="shared" si="3"/>
        <v>36</v>
      </c>
      <c r="AD47" s="176">
        <f t="shared" si="3"/>
        <v>36</v>
      </c>
      <c r="AE47" s="176">
        <f t="shared" si="3"/>
        <v>36</v>
      </c>
      <c r="AF47" s="176">
        <f t="shared" si="3"/>
        <v>36</v>
      </c>
      <c r="AG47" s="176">
        <f t="shared" si="3"/>
        <v>36</v>
      </c>
      <c r="AH47" s="176">
        <f t="shared" si="3"/>
        <v>36</v>
      </c>
      <c r="AI47" s="176">
        <f t="shared" si="3"/>
        <v>36</v>
      </c>
      <c r="AJ47" s="176">
        <f t="shared" si="3"/>
        <v>36</v>
      </c>
      <c r="AK47" s="176">
        <f t="shared" si="3"/>
        <v>36</v>
      </c>
      <c r="AL47" s="176">
        <f t="shared" si="3"/>
        <v>36</v>
      </c>
      <c r="AM47" s="176">
        <f t="shared" si="3"/>
        <v>36</v>
      </c>
      <c r="AN47" s="176">
        <f t="shared" si="3"/>
        <v>36</v>
      </c>
      <c r="AO47" s="176">
        <f t="shared" si="3"/>
        <v>36</v>
      </c>
      <c r="AP47" s="176">
        <f t="shared" si="3"/>
        <v>36</v>
      </c>
      <c r="AQ47" s="176">
        <f t="shared" si="3"/>
        <v>36</v>
      </c>
      <c r="AR47" s="176">
        <f t="shared" si="3"/>
        <v>36</v>
      </c>
      <c r="AS47" s="176">
        <f t="shared" si="3"/>
        <v>36</v>
      </c>
      <c r="AT47" s="176">
        <f t="shared" si="3"/>
        <v>36</v>
      </c>
      <c r="AU47" s="176">
        <f t="shared" si="3"/>
        <v>36</v>
      </c>
      <c r="AV47" s="176">
        <f t="shared" si="3"/>
        <v>36</v>
      </c>
      <c r="AW47" s="176"/>
      <c r="AX47" s="176">
        <f>SUM(Y47:AW47)</f>
        <v>864</v>
      </c>
      <c r="AY47" s="168">
        <f>SUM(Y47:AV47)</f>
        <v>864</v>
      </c>
      <c r="AZ47" s="167"/>
      <c r="BA47" s="167"/>
      <c r="BB47" s="167"/>
      <c r="BC47" s="167"/>
      <c r="BD47" s="167"/>
      <c r="BE47" s="167"/>
      <c r="BF47" s="167"/>
      <c r="BG47" s="167"/>
      <c r="BH47" s="168"/>
    </row>
    <row r="48" spans="1:60" ht="27" customHeight="1">
      <c r="A48" s="289" t="s">
        <v>198</v>
      </c>
      <c r="B48" s="290"/>
      <c r="C48" s="291"/>
      <c r="D48" s="214">
        <f>SUM(D42+D40+D38+D36+D29+D27+D22+D17+D12+D9)</f>
        <v>2</v>
      </c>
      <c r="E48" s="214">
        <f aca="true" t="shared" si="4" ref="E48:V48">SUM(E42+E40+E38+E36+E29+E27+E22+E17+E12+E9)</f>
        <v>2</v>
      </c>
      <c r="F48" s="214">
        <f t="shared" si="4"/>
        <v>4</v>
      </c>
      <c r="G48" s="214">
        <f t="shared" si="4"/>
        <v>2</v>
      </c>
      <c r="H48" s="214">
        <f t="shared" si="4"/>
        <v>4</v>
      </c>
      <c r="I48" s="214">
        <f t="shared" si="4"/>
        <v>0</v>
      </c>
      <c r="J48" s="214">
        <f t="shared" si="4"/>
        <v>4</v>
      </c>
      <c r="K48" s="214">
        <f t="shared" si="4"/>
        <v>6</v>
      </c>
      <c r="L48" s="214">
        <f t="shared" si="4"/>
        <v>0</v>
      </c>
      <c r="M48" s="214">
        <f t="shared" si="4"/>
        <v>4</v>
      </c>
      <c r="N48" s="214">
        <f t="shared" si="4"/>
        <v>2</v>
      </c>
      <c r="O48" s="214">
        <f t="shared" si="4"/>
        <v>2</v>
      </c>
      <c r="P48" s="214">
        <f t="shared" si="4"/>
        <v>4</v>
      </c>
      <c r="Q48" s="214">
        <f t="shared" si="4"/>
        <v>0</v>
      </c>
      <c r="R48" s="214">
        <f t="shared" si="4"/>
        <v>0</v>
      </c>
      <c r="S48" s="214">
        <f t="shared" si="4"/>
        <v>2</v>
      </c>
      <c r="T48" s="214">
        <f t="shared" si="4"/>
        <v>4</v>
      </c>
      <c r="U48" s="214"/>
      <c r="V48" s="214">
        <f t="shared" si="4"/>
        <v>42</v>
      </c>
      <c r="W48" s="215">
        <f>SUM(D48:T48)</f>
        <v>42</v>
      </c>
      <c r="X48" s="215"/>
      <c r="Y48" s="181"/>
      <c r="Z48" s="181"/>
      <c r="AA48" s="177"/>
      <c r="AB48" s="181"/>
      <c r="AC48" s="177"/>
      <c r="AD48" s="177"/>
      <c r="AE48" s="177"/>
      <c r="AF48" s="177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77"/>
      <c r="AU48" s="214"/>
      <c r="AV48" s="216"/>
      <c r="AW48" s="216"/>
      <c r="AX48" s="216"/>
      <c r="AY48" s="217">
        <f>SUM(Z48:AV48)</f>
        <v>0</v>
      </c>
      <c r="AZ48" s="167"/>
      <c r="BA48" s="167"/>
      <c r="BB48" s="167"/>
      <c r="BC48" s="167"/>
      <c r="BD48" s="167"/>
      <c r="BE48" s="167"/>
      <c r="BF48" s="167"/>
      <c r="BG48" s="167"/>
      <c r="BH48" s="168"/>
    </row>
    <row r="49" spans="1:60" ht="15">
      <c r="A49" s="292" t="s">
        <v>30</v>
      </c>
      <c r="B49" s="293"/>
      <c r="C49" s="294"/>
      <c r="D49" s="214">
        <f>SUM(D47:D48)</f>
        <v>36</v>
      </c>
      <c r="E49" s="214">
        <f aca="true" t="shared" si="5" ref="E49:V49">SUM(E47:E48)</f>
        <v>36</v>
      </c>
      <c r="F49" s="214">
        <f t="shared" si="5"/>
        <v>36</v>
      </c>
      <c r="G49" s="214">
        <f t="shared" si="5"/>
        <v>36</v>
      </c>
      <c r="H49" s="214">
        <f t="shared" si="5"/>
        <v>36</v>
      </c>
      <c r="I49" s="214">
        <f t="shared" si="5"/>
        <v>36</v>
      </c>
      <c r="J49" s="214">
        <f t="shared" si="5"/>
        <v>36</v>
      </c>
      <c r="K49" s="214">
        <f t="shared" si="5"/>
        <v>36</v>
      </c>
      <c r="L49" s="214">
        <f t="shared" si="5"/>
        <v>36</v>
      </c>
      <c r="M49" s="214">
        <f t="shared" si="5"/>
        <v>36</v>
      </c>
      <c r="N49" s="214">
        <f t="shared" si="5"/>
        <v>36</v>
      </c>
      <c r="O49" s="214">
        <f t="shared" si="5"/>
        <v>36</v>
      </c>
      <c r="P49" s="214">
        <f t="shared" si="5"/>
        <v>36</v>
      </c>
      <c r="Q49" s="214">
        <f t="shared" si="5"/>
        <v>36</v>
      </c>
      <c r="R49" s="214">
        <f t="shared" si="5"/>
        <v>36</v>
      </c>
      <c r="S49" s="214">
        <f t="shared" si="5"/>
        <v>36</v>
      </c>
      <c r="T49" s="214">
        <f t="shared" si="5"/>
        <v>36</v>
      </c>
      <c r="U49" s="214">
        <f t="shared" si="5"/>
        <v>0</v>
      </c>
      <c r="V49" s="214">
        <f t="shared" si="5"/>
        <v>612</v>
      </c>
      <c r="W49" s="215">
        <f>SUM(D49:T49)</f>
        <v>612</v>
      </c>
      <c r="X49" s="215"/>
      <c r="Y49" s="176"/>
      <c r="Z49" s="176"/>
      <c r="AA49" s="172"/>
      <c r="AB49" s="176"/>
      <c r="AC49" s="172"/>
      <c r="AD49" s="172"/>
      <c r="AE49" s="172"/>
      <c r="AF49" s="172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2"/>
      <c r="AU49" s="172"/>
      <c r="AV49" s="172"/>
      <c r="AW49" s="172"/>
      <c r="AX49" s="172"/>
      <c r="AY49" s="170">
        <f>SUM(Y49:AV49)</f>
        <v>0</v>
      </c>
      <c r="AZ49" s="167"/>
      <c r="BA49" s="167"/>
      <c r="BB49" s="167"/>
      <c r="BC49" s="167"/>
      <c r="BD49" s="167"/>
      <c r="BE49" s="167"/>
      <c r="BF49" s="167"/>
      <c r="BG49" s="167"/>
      <c r="BH49" s="168"/>
    </row>
  </sheetData>
  <sheetProtection/>
  <mergeCells count="38">
    <mergeCell ref="A1:A5"/>
    <mergeCell ref="B1:B5"/>
    <mergeCell ref="C1:C5"/>
    <mergeCell ref="BH1:BH5"/>
    <mergeCell ref="D2:AV2"/>
    <mergeCell ref="D4:AV4"/>
    <mergeCell ref="A6:A7"/>
    <mergeCell ref="B6:B7"/>
    <mergeCell ref="A8:A9"/>
    <mergeCell ref="B8:B9"/>
    <mergeCell ref="A11:A12"/>
    <mergeCell ref="B11:B12"/>
    <mergeCell ref="A14:A15"/>
    <mergeCell ref="B14:B15"/>
    <mergeCell ref="A16:A17"/>
    <mergeCell ref="B16:B17"/>
    <mergeCell ref="A19:A20"/>
    <mergeCell ref="B19:B20"/>
    <mergeCell ref="A21:A22"/>
    <mergeCell ref="B21:B22"/>
    <mergeCell ref="A26:A27"/>
    <mergeCell ref="B26:B27"/>
    <mergeCell ref="A28:A29"/>
    <mergeCell ref="B28:B29"/>
    <mergeCell ref="AW34:AW39"/>
    <mergeCell ref="A35:A36"/>
    <mergeCell ref="B35:B36"/>
    <mergeCell ref="A37:A38"/>
    <mergeCell ref="B37:B38"/>
    <mergeCell ref="A39:A40"/>
    <mergeCell ref="B39:B40"/>
    <mergeCell ref="A41:A42"/>
    <mergeCell ref="B41:B42"/>
    <mergeCell ref="A47:C47"/>
    <mergeCell ref="A48:C48"/>
    <mergeCell ref="A49:C49"/>
    <mergeCell ref="A33:A34"/>
    <mergeCell ref="B33:B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2022-04-06T11:17:19Z</dcterms:modified>
  <cp:category/>
  <cp:version/>
  <cp:contentType/>
  <cp:contentStatus/>
</cp:coreProperties>
</file>