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016" firstSheet="1" activeTab="4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<sst xmlns="http://schemas.openxmlformats.org/spreadsheetml/2006/main" count="402" uniqueCount="191">
  <si>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</si>
  <si>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</si>
  <si>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</si>
  <si>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</si>
  <si>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</si>
  <si>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</si>
  <si>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26 сен- 3 окт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</si>
  <si>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</si>
  <si>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</si>
  <si>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</si>
  <si>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</si>
  <si>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</si>
  <si>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</si>
  <si>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</si>
  <si>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</si>
  <si>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</si>
  <si>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</si>
  <si>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</si>
  <si>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</si>
  <si>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</si>
  <si>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</si>
  <si>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</si>
  <si>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</si>
  <si>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</si>
  <si>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</si>
  <si>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</si>
  <si>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</si>
  <si>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</si>
  <si>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</si>
  <si>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</si>
  <si>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</si>
  <si>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</si>
  <si>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</si>
  <si>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</si>
  <si>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</si>
  <si>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</si>
  <si>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</si>
  <si>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</si>
  <si>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</si>
  <si>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</si>
  <si>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</si>
  <si>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</si>
  <si>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</si>
  <si>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</si>
  <si>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</si>
  <si>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</si>
  <si>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ОДБ.06</t>
  </si>
  <si>
    <t>ОДБ.07</t>
  </si>
  <si>
    <t>Физическая культура</t>
  </si>
  <si>
    <t>О.Б.Ж.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</si>
  <si>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</si>
  <si>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</si>
  <si>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</si>
  <si>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ОП.ОО</t>
  </si>
  <si>
    <t>ОП.01</t>
  </si>
  <si>
    <t>ОП.04</t>
  </si>
  <si>
    <t>ОП.05</t>
  </si>
  <si>
    <t>ОП.07</t>
  </si>
  <si>
    <t>ПМ.01</t>
  </si>
  <si>
    <t>МДК.01.01</t>
  </si>
  <si>
    <t>ПМ.04</t>
  </si>
  <si>
    <t>МДК.04.01</t>
  </si>
  <si>
    <t>э</t>
  </si>
  <si>
    <t>ОП.03</t>
  </si>
  <si>
    <t>ОДБ.02</t>
  </si>
  <si>
    <t xml:space="preserve">Математика </t>
  </si>
  <si>
    <t xml:space="preserve">обязательная
самостоятельная </t>
  </si>
  <si>
    <t xml:space="preserve">учебная практика </t>
  </si>
  <si>
    <t>2курс</t>
  </si>
  <si>
    <t>3 - 8сен</t>
  </si>
  <si>
    <t xml:space="preserve"> 1- 6 окт</t>
  </si>
  <si>
    <t>29 окт - 3 нояб</t>
  </si>
  <si>
    <t>26 нояб- 1 дек</t>
  </si>
  <si>
    <t xml:space="preserve">24-29 дек </t>
  </si>
  <si>
    <t>28 янв -2 фев</t>
  </si>
  <si>
    <t>275фев-2мар</t>
  </si>
  <si>
    <t>25-30 мар</t>
  </si>
  <si>
    <t>29 апр-4 мая</t>
  </si>
  <si>
    <t>27мая-1 июнь</t>
  </si>
  <si>
    <t>24-29июня</t>
  </si>
  <si>
    <t>29 июл-3 авг</t>
  </si>
  <si>
    <t>3курс</t>
  </si>
  <si>
    <t>ФК.00</t>
  </si>
  <si>
    <t>2- 8сен</t>
  </si>
  <si>
    <t>30сен- 6 окт</t>
  </si>
  <si>
    <t>28 окт - 3 нояб</t>
  </si>
  <si>
    <t>25 нояб- 1 дек</t>
  </si>
  <si>
    <t xml:space="preserve">30 дек -5янв </t>
  </si>
  <si>
    <t>химия</t>
  </si>
  <si>
    <t>ОДБ.12</t>
  </si>
  <si>
    <t>ОДБ.13</t>
  </si>
  <si>
    <t>ОДП.14</t>
  </si>
  <si>
    <t>ОДП.16</t>
  </si>
  <si>
    <t xml:space="preserve">физика </t>
  </si>
  <si>
    <t>ОДП.15</t>
  </si>
  <si>
    <t xml:space="preserve">Физика </t>
  </si>
  <si>
    <t>К</t>
  </si>
  <si>
    <t>А</t>
  </si>
  <si>
    <t>Н</t>
  </si>
  <si>
    <t>И</t>
  </si>
  <si>
    <t>У</t>
  </si>
  <si>
    <t>Л</t>
  </si>
  <si>
    <t>Ы</t>
  </si>
  <si>
    <t xml:space="preserve">каникулы </t>
  </si>
  <si>
    <t>военные сборы</t>
  </si>
  <si>
    <t xml:space="preserve">промежуточная аттестация </t>
  </si>
  <si>
    <t>КАНИКУЛЫ</t>
  </si>
  <si>
    <t xml:space="preserve">промежуточная аттестция </t>
  </si>
  <si>
    <t xml:space="preserve">итоговая  аттестация </t>
  </si>
  <si>
    <t xml:space="preserve">общепрофессиональный цикл </t>
  </si>
  <si>
    <t xml:space="preserve">Основы электротехники </t>
  </si>
  <si>
    <t xml:space="preserve">производственная практика </t>
  </si>
  <si>
    <t xml:space="preserve">обязательная 
самостоятельная </t>
  </si>
  <si>
    <t xml:space="preserve">Основы инженерной графики </t>
  </si>
  <si>
    <t xml:space="preserve">Основы материаловедения </t>
  </si>
  <si>
    <t xml:space="preserve">Допуски и технические
 измерения </t>
  </si>
  <si>
    <t>МДК 01.02</t>
  </si>
  <si>
    <t xml:space="preserve">учетная практика </t>
  </si>
  <si>
    <t xml:space="preserve">Безопасность жизнедеятельности </t>
  </si>
  <si>
    <t xml:space="preserve">Физическая культура </t>
  </si>
  <si>
    <t xml:space="preserve">Производственная практика </t>
  </si>
  <si>
    <t>всего 1 полуг</t>
  </si>
  <si>
    <t>всего 2 полуг</t>
  </si>
  <si>
    <t xml:space="preserve">экзамены </t>
  </si>
  <si>
    <t>УП 02</t>
  </si>
  <si>
    <t>ПП 02</t>
  </si>
  <si>
    <t>УП 04</t>
  </si>
  <si>
    <t>ПП 04</t>
  </si>
  <si>
    <t xml:space="preserve"> </t>
  </si>
  <si>
    <t xml:space="preserve">Основы  технологии сварки и сварочное оборудование </t>
  </si>
  <si>
    <t>Технология производства сварных конструкций</t>
  </si>
  <si>
    <t>УП 1.1.</t>
  </si>
  <si>
    <t>УП 1.2.</t>
  </si>
  <si>
    <t>МДК 01.03</t>
  </si>
  <si>
    <t>УП 1.3</t>
  </si>
  <si>
    <t>МДК 01.04</t>
  </si>
  <si>
    <t>Подготовительные и сборочные операции перед сваркой</t>
  </si>
  <si>
    <t>Контроль качества сварных соединений</t>
  </si>
  <si>
    <t xml:space="preserve">Подготовительно-сваработы и контроль качества сварных швов после сварки </t>
  </si>
  <si>
    <t>ОП 06</t>
  </si>
  <si>
    <t>Основы экономики</t>
  </si>
  <si>
    <t>ПМ 02</t>
  </si>
  <si>
    <t>МДК.02.01</t>
  </si>
  <si>
    <t xml:space="preserve">Техника и технология ручной дуговой сварки(наплавки,резки)плавящимися  покрытыми электродами </t>
  </si>
  <si>
    <t xml:space="preserve"> Ручная дуговая сварка (наплавка,резка)плавящимися  покрытыми электродами </t>
  </si>
  <si>
    <t>Э</t>
  </si>
  <si>
    <t>февраль</t>
  </si>
  <si>
    <t>март</t>
  </si>
  <si>
    <t>апрель</t>
  </si>
  <si>
    <t>май</t>
  </si>
  <si>
    <t xml:space="preserve">июнь 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</si>
  <si>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</si>
  <si>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</si>
  <si>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</si>
  <si>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</si>
  <si>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</si>
  <si>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</si>
  <si>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</si>
  <si>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</si>
  <si>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</si>
  <si>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</si>
  <si>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</si>
  <si>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</si>
  <si>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</si>
  <si>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</si>
  <si>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</si>
  <si>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</si>
  <si>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</si>
  <si>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</si>
  <si>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</si>
  <si>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25</t>
  </si>
  <si>
    <t>39</t>
  </si>
  <si>
    <t>43</t>
  </si>
  <si>
    <t xml:space="preserve">Частично механизированная сварка (наплавка)  плавлением  </t>
  </si>
  <si>
    <t>Техника и технология частично механизированной сварки(наплавки ) плавлением в защищенном газе</t>
  </si>
  <si>
    <t>ЭК</t>
  </si>
  <si>
    <t xml:space="preserve">всего </t>
  </si>
  <si>
    <t>ОДП 17.</t>
  </si>
  <si>
    <t xml:space="preserve">Астрономия </t>
  </si>
  <si>
    <t>дз</t>
  </si>
  <si>
    <t>ДЗ</t>
  </si>
  <si>
    <t xml:space="preserve">Информатика </t>
  </si>
  <si>
    <t xml:space="preserve">Элективный курс по биологии </t>
  </si>
  <si>
    <t xml:space="preserve">Элективный курс по геграфии </t>
  </si>
  <si>
    <t xml:space="preserve">Родной русский язык </t>
  </si>
  <si>
    <t xml:space="preserve">Химия </t>
  </si>
  <si>
    <t xml:space="preserve">Информатика  </t>
  </si>
  <si>
    <t xml:space="preserve">Учебно-исследовательская и проектная деятельность </t>
  </si>
  <si>
    <t>Дз</t>
  </si>
  <si>
    <t>ПП 01</t>
  </si>
  <si>
    <t xml:space="preserve">самостоятельная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</si>
</sst>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;[Red]0.0"/>
    <numFmt numFmtId="178" formatCode="0;[Red]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0" xfId="0" applyFont="1" applyAlignment="1">
      <alignment/>
    </xf>
    <xf numFmtId="172" fontId="50" fillId="0" borderId="0" xfId="0" applyNumberFormat="1" applyFont="1" applyAlignment="1">
      <alignment/>
    </xf>
    <xf numFmtId="172" fontId="51" fillId="0" borderId="10" xfId="0" applyNumberFormat="1" applyFont="1" applyBorder="1" applyAlignment="1">
      <alignment horizontal="center" textRotation="90"/>
    </xf>
    <xf numFmtId="172" fontId="52" fillId="0" borderId="10" xfId="0" applyNumberFormat="1" applyFont="1" applyBorder="1" applyAlignment="1">
      <alignment horizontal="right" vertical="center" textRotation="90"/>
    </xf>
    <xf numFmtId="0" fontId="52" fillId="0" borderId="10" xfId="0" applyFont="1" applyBorder="1" applyAlignment="1">
      <alignment textRotation="90"/>
    </xf>
    <xf numFmtId="0" fontId="52" fillId="0" borderId="10" xfId="0" applyFont="1" applyBorder="1" applyAlignment="1">
      <alignment horizontal="center" vertical="center" textRotation="90"/>
    </xf>
    <xf numFmtId="0" fontId="41" fillId="0" borderId="10" xfId="0" applyNumberFormat="1" applyFont="1" applyBorder="1" applyAlignment="1">
      <alignment horizontal="center"/>
    </xf>
    <xf numFmtId="0" fontId="41" fillId="0" borderId="10" xfId="42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wrapText="1"/>
    </xf>
    <xf numFmtId="172" fontId="50" fillId="0" borderId="10" xfId="0" applyNumberFormat="1" applyFont="1" applyBorder="1" applyAlignment="1">
      <alignment/>
    </xf>
    <xf numFmtId="0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1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52" fillId="34" borderId="10" xfId="0" applyFont="1" applyFill="1" applyBorder="1" applyAlignment="1">
      <alignment wrapText="1"/>
    </xf>
    <xf numFmtId="0" fontId="50" fillId="35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0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4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5" borderId="0" xfId="0" applyFont="1" applyFill="1" applyAlignment="1">
      <alignment/>
    </xf>
    <xf numFmtId="0" fontId="41" fillId="34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172" fontId="50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3" fillId="0" borderId="13" xfId="0" applyFont="1" applyBorder="1" applyAlignment="1">
      <alignment vertical="center" textRotation="90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36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50" fillId="0" borderId="13" xfId="0" applyFont="1" applyBorder="1" applyAlignment="1">
      <alignment vertical="center"/>
    </xf>
    <xf numFmtId="0" fontId="41" fillId="19" borderId="10" xfId="0" applyNumberFormat="1" applyFont="1" applyFill="1" applyBorder="1" applyAlignment="1">
      <alignment horizontal="center"/>
    </xf>
    <xf numFmtId="0" fontId="50" fillId="19" borderId="10" xfId="0" applyFont="1" applyFill="1" applyBorder="1" applyAlignment="1">
      <alignment/>
    </xf>
    <xf numFmtId="0" fontId="50" fillId="19" borderId="10" xfId="0" applyNumberFormat="1" applyFont="1" applyFill="1" applyBorder="1" applyAlignment="1">
      <alignment horizontal="center"/>
    </xf>
    <xf numFmtId="0" fontId="52" fillId="19" borderId="10" xfId="0" applyFont="1" applyFill="1" applyBorder="1" applyAlignment="1">
      <alignment wrapText="1"/>
    </xf>
    <xf numFmtId="0" fontId="41" fillId="13" borderId="10" xfId="0" applyFont="1" applyFill="1" applyBorder="1" applyAlignment="1">
      <alignment horizontal="center"/>
    </xf>
    <xf numFmtId="0" fontId="50" fillId="13" borderId="10" xfId="0" applyFont="1" applyFill="1" applyBorder="1" applyAlignment="1">
      <alignment/>
    </xf>
    <xf numFmtId="0" fontId="50" fillId="1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horizontal="center" vertical="center"/>
    </xf>
    <xf numFmtId="0" fontId="41" fillId="13" borderId="10" xfId="0" applyNumberFormat="1" applyFont="1" applyFill="1" applyBorder="1" applyAlignment="1">
      <alignment horizontal="center"/>
    </xf>
    <xf numFmtId="0" fontId="52" fillId="13" borderId="10" xfId="0" applyFont="1" applyFill="1" applyBorder="1" applyAlignment="1">
      <alignment horizontal="center"/>
    </xf>
    <xf numFmtId="0" fontId="52" fillId="13" borderId="10" xfId="0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center" wrapText="1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/>
    </xf>
    <xf numFmtId="178" fontId="50" fillId="0" borderId="10" xfId="0" applyNumberFormat="1" applyFont="1" applyBorder="1" applyAlignment="1">
      <alignment/>
    </xf>
    <xf numFmtId="0" fontId="52" fillId="34" borderId="10" xfId="0" applyFont="1" applyFill="1" applyBorder="1" applyAlignment="1">
      <alignment/>
    </xf>
    <xf numFmtId="0" fontId="52" fillId="38" borderId="10" xfId="0" applyFont="1" applyFill="1" applyBorder="1" applyAlignment="1">
      <alignment horizontal="center"/>
    </xf>
    <xf numFmtId="0" fontId="52" fillId="0" borderId="12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0" fontId="55" fillId="34" borderId="10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19" borderId="10" xfId="0" applyNumberFormat="1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178" fontId="0" fillId="0" borderId="10" xfId="0" applyNumberFormat="1" applyBorder="1" applyAlignment="1">
      <alignment/>
    </xf>
    <xf numFmtId="0" fontId="56" fillId="34" borderId="10" xfId="0" applyFont="1" applyFill="1" applyBorder="1" applyAlignment="1">
      <alignment/>
    </xf>
    <xf numFmtId="0" fontId="56" fillId="13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6" fillId="1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2" fillId="36" borderId="10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58" fillId="0" borderId="10" xfId="0" applyFont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vertical="center" textRotation="90"/>
    </xf>
    <xf numFmtId="0" fontId="52" fillId="0" borderId="17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59" fillId="0" borderId="10" xfId="0" applyNumberFormat="1" applyFont="1" applyBorder="1" applyAlignment="1">
      <alignment vertical="center"/>
    </xf>
    <xf numFmtId="0" fontId="41" fillId="40" borderId="10" xfId="0" applyNumberFormat="1" applyFont="1" applyFill="1" applyBorder="1" applyAlignment="1">
      <alignment horizontal="center"/>
    </xf>
    <xf numFmtId="0" fontId="50" fillId="40" borderId="10" xfId="0" applyFont="1" applyFill="1" applyBorder="1" applyAlignment="1">
      <alignment/>
    </xf>
    <xf numFmtId="0" fontId="50" fillId="40" borderId="10" xfId="0" applyNumberFormat="1" applyFont="1" applyFill="1" applyBorder="1" applyAlignment="1">
      <alignment horizontal="center"/>
    </xf>
    <xf numFmtId="0" fontId="56" fillId="40" borderId="10" xfId="0" applyNumberFormat="1" applyFont="1" applyFill="1" applyBorder="1" applyAlignment="1">
      <alignment horizontal="center"/>
    </xf>
    <xf numFmtId="0" fontId="50" fillId="40" borderId="11" xfId="0" applyNumberFormat="1" applyFont="1" applyFill="1" applyBorder="1" applyAlignment="1">
      <alignment horizontal="center"/>
    </xf>
    <xf numFmtId="0" fontId="50" fillId="40" borderId="12" xfId="0" applyNumberFormat="1" applyFont="1" applyFill="1" applyBorder="1" applyAlignment="1">
      <alignment horizontal="center"/>
    </xf>
    <xf numFmtId="0" fontId="52" fillId="40" borderId="10" xfId="0" applyFont="1" applyFill="1" applyBorder="1" applyAlignment="1">
      <alignment/>
    </xf>
    <xf numFmtId="0" fontId="52" fillId="40" borderId="10" xfId="0" applyFont="1" applyFill="1" applyBorder="1" applyAlignment="1">
      <alignment vertical="center" textRotation="90"/>
    </xf>
    <xf numFmtId="49" fontId="50" fillId="40" borderId="10" xfId="0" applyNumberFormat="1" applyFont="1" applyFill="1" applyBorder="1" applyAlignment="1">
      <alignment vertical="center"/>
    </xf>
    <xf numFmtId="0" fontId="52" fillId="40" borderId="10" xfId="0" applyFont="1" applyFill="1" applyBorder="1" applyAlignment="1">
      <alignment horizontal="center"/>
    </xf>
    <xf numFmtId="0" fontId="50" fillId="40" borderId="10" xfId="0" applyFont="1" applyFill="1" applyBorder="1" applyAlignment="1">
      <alignment horizontal="center"/>
    </xf>
    <xf numFmtId="0" fontId="2" fillId="40" borderId="10" xfId="0" applyNumberFormat="1" applyFont="1" applyFill="1" applyBorder="1" applyAlignment="1">
      <alignment horizontal="center"/>
    </xf>
    <xf numFmtId="0" fontId="2" fillId="39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50" fillId="38" borderId="10" xfId="0" applyFont="1" applyFill="1" applyBorder="1" applyAlignment="1">
      <alignment/>
    </xf>
    <xf numFmtId="0" fontId="56" fillId="38" borderId="10" xfId="0" applyFont="1" applyFill="1" applyBorder="1" applyAlignment="1">
      <alignment horizontal="center"/>
    </xf>
    <xf numFmtId="0" fontId="50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0" fillId="34" borderId="11" xfId="0" applyNumberFormat="1" applyFont="1" applyFill="1" applyBorder="1" applyAlignment="1">
      <alignment horizontal="center"/>
    </xf>
    <xf numFmtId="0" fontId="50" fillId="34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19" borderId="10" xfId="0" applyNumberFormat="1" applyFont="1" applyFill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0" fillId="34" borderId="12" xfId="0" applyNumberFormat="1" applyFont="1" applyFill="1" applyBorder="1" applyAlignment="1">
      <alignment/>
    </xf>
    <xf numFmtId="0" fontId="5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50" fillId="0" borderId="12" xfId="0" applyFont="1" applyBorder="1" applyAlignment="1">
      <alignment wrapText="1"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 textRotation="90"/>
    </xf>
    <xf numFmtId="0" fontId="53" fillId="0" borderId="12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textRotation="90"/>
    </xf>
    <xf numFmtId="0" fontId="50" fillId="0" borderId="10" xfId="0" applyFont="1" applyFill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/>
    </xf>
    <xf numFmtId="172" fontId="62" fillId="0" borderId="1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textRotation="90"/>
    </xf>
    <xf numFmtId="172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4" borderId="11" xfId="0" applyNumberFormat="1" applyFont="1" applyFill="1" applyBorder="1" applyAlignment="1">
      <alignment horizontal="center"/>
    </xf>
    <xf numFmtId="0" fontId="50" fillId="34" borderId="12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72" fontId="52" fillId="0" borderId="18" xfId="0" applyNumberFormat="1" applyFont="1" applyBorder="1" applyAlignment="1">
      <alignment horizontal="center"/>
    </xf>
    <xf numFmtId="172" fontId="52" fillId="0" borderId="19" xfId="0" applyNumberFormat="1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50" fillId="35" borderId="11" xfId="0" applyNumberFormat="1" applyFont="1" applyFill="1" applyBorder="1" applyAlignment="1">
      <alignment horizontal="center"/>
    </xf>
    <xf numFmtId="0" fontId="50" fillId="35" borderId="12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25"/>
          <c:w val="0.942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ОДБ.06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Лист1!$C$2:$C$16</c:f>
              <c:numCache>
                <c:ptCount val="15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ОДБ.06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Лист1!$D$2:$D$16</c:f>
              <c:numCache>
                <c:ptCount val="15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5418555"/>
        <c:axId val="27440404"/>
      </c:barChart>
      <c:catAx>
        <c:axId val="25418555"/>
        <c:scaling>
          <c:orientation val="minMax"/>
        </c:scaling>
        <c:axPos val="b"/>
        <c:delete val="1"/>
        <c:majorTickMark val="out"/>
        <c:minorTickMark val="none"/>
        <c:tickLblPos val="nextTo"/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541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275"/>
          <c:w val="0.940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Лист1!$A$2:$B$2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2">
                  <c:v>29 авг - 4 сен</c:v>
                </c:pt>
                <c:pt idx="3">
                  <c:v>Сентябрь</c:v>
                </c:pt>
                <c:pt idx="6">
                  <c:v>26 сен- 3 окт</c:v>
                </c:pt>
              </c:strCache>
            </c:strRef>
          </c:cat>
          <c:val>
            <c:numRef>
              <c:f>Лист1!$C$2:$I$2</c:f>
              <c:numCache>
                <c:ptCount val="7"/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Лист1!$A$4:$B$4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2">
                  <c:v>29 авг - 4 сен</c:v>
                </c:pt>
                <c:pt idx="3">
                  <c:v>Сентябрь</c:v>
                </c:pt>
                <c:pt idx="6">
                  <c:v>26 сен- 3 окт</c:v>
                </c:pt>
              </c:strCache>
            </c:strRef>
          </c:cat>
          <c:val>
            <c:numRef>
              <c:f>Лист1!$C$4:$I$4</c:f>
              <c:numCache>
                <c:ptCount val="7"/>
                <c:pt idx="2">
                  <c:v>0</c:v>
                </c:pt>
              </c:numCache>
            </c:numRef>
          </c:val>
        </c:ser>
        <c:axId val="45637045"/>
        <c:axId val="8080222"/>
      </c:barChart>
      <c:catAx>
        <c:axId val="45637045"/>
        <c:scaling>
          <c:orientation val="minMax"/>
        </c:scaling>
        <c:axPos val="b"/>
        <c:delete val="1"/>
        <c:majorTickMark val="out"/>
        <c:minorTickMark val="none"/>
        <c:tickLblPos val="nextTo"/>
        <c:crossAx val="8080222"/>
        <c:crosses val="autoZero"/>
        <c:auto val="1"/>
        <c:lblOffset val="100"/>
        <c:tickLblSkip val="1"/>
        <c:noMultiLvlLbl val="0"/>
      </c:catAx>
      <c:valAx>
        <c:axId val="8080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37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Chart 1"/>
        <xdr:cNvGraphicFramePr/>
      </xdr:nvGraphicFramePr>
      <xdr:xfrm>
        <a:off x="832256400" y="83225640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01"/>
  <sheetViews>
    <sheetView zoomScale="70" zoomScaleNormal="70" zoomScalePageLayoutView="0" workbookViewId="0" topLeftCell="A1">
      <selection activeCell="AE53" sqref="AE53"/>
    </sheetView>
  </sheetViews>
  <sheetFormatPr defaultColWidth="9.140625" defaultRowHeight="15"/>
  <cols>
    <col min="1" max="1" width="3.57421875" style="0" customWidth="1"/>
    <col min="2" max="2" width="12.7109375" style="0" customWidth="1"/>
    <col min="3" max="3" width="27.57421875" style="0" customWidth="1"/>
    <col min="4" max="4" width="17.28125" style="0" customWidth="1"/>
    <col min="5" max="10" width="4.7109375" style="1" customWidth="1"/>
    <col min="11" max="20" width="4.7109375" style="0" customWidth="1"/>
    <col min="21" max="22" width="4.57421875" style="0" customWidth="1"/>
    <col min="23" max="23" width="5.57421875" style="0" customWidth="1"/>
    <col min="24" max="41" width="4.7109375" style="0" customWidth="1"/>
    <col min="42" max="42" width="4.57421875" style="0" customWidth="1"/>
    <col min="43" max="44" width="4.7109375" style="0" customWidth="1"/>
    <col min="45" max="45" width="4.57421875" style="0" customWidth="1"/>
    <col min="46" max="48" width="4.7109375" style="0" customWidth="1"/>
    <col min="49" max="50" width="4.57421875" style="0" customWidth="1"/>
    <col min="51" max="51" width="6.57421875" style="0" customWidth="1"/>
    <col min="52" max="61" width="4.7109375" style="0" customWidth="1"/>
    <col min="62" max="62" width="6.421875" style="0" customWidth="1"/>
  </cols>
  <sheetData>
    <row r="1" spans="1:62" ht="75" customHeight="1">
      <c r="A1" s="204" t="s">
        <v>0</v>
      </c>
      <c r="B1" s="204" t="s">
        <v>1</v>
      </c>
      <c r="C1" s="205" t="s">
        <v>2</v>
      </c>
      <c r="D1" s="206" t="s">
        <v>3</v>
      </c>
      <c r="E1" s="4" t="s">
        <v>4</v>
      </c>
      <c r="F1" s="207" t="s">
        <v>5</v>
      </c>
      <c r="G1" s="207"/>
      <c r="H1" s="207"/>
      <c r="I1" s="5" t="s">
        <v>6</v>
      </c>
      <c r="J1" s="207" t="s">
        <v>7</v>
      </c>
      <c r="K1" s="207"/>
      <c r="L1" s="207"/>
      <c r="M1" s="207"/>
      <c r="N1" s="6" t="s">
        <v>9</v>
      </c>
      <c r="O1" s="191" t="s">
        <v>8</v>
      </c>
      <c r="P1" s="191"/>
      <c r="Q1" s="191"/>
      <c r="R1" s="6" t="s">
        <v>10</v>
      </c>
      <c r="S1" s="191" t="s">
        <v>11</v>
      </c>
      <c r="T1" s="191"/>
      <c r="U1" s="191"/>
      <c r="V1" s="159"/>
      <c r="W1" s="65" t="s">
        <v>121</v>
      </c>
      <c r="X1" s="6" t="s">
        <v>12</v>
      </c>
      <c r="Y1" s="191" t="s">
        <v>13</v>
      </c>
      <c r="Z1" s="191"/>
      <c r="AA1" s="191"/>
      <c r="AB1" s="191"/>
      <c r="AC1" s="6" t="s">
        <v>14</v>
      </c>
      <c r="AD1" s="191" t="s">
        <v>15</v>
      </c>
      <c r="AE1" s="203"/>
      <c r="AF1" s="203"/>
      <c r="AG1" s="6" t="s">
        <v>16</v>
      </c>
      <c r="AH1" s="191" t="s">
        <v>17</v>
      </c>
      <c r="AI1" s="191"/>
      <c r="AJ1" s="191"/>
      <c r="AK1" s="7" t="s">
        <v>23</v>
      </c>
      <c r="AL1" s="191" t="s">
        <v>18</v>
      </c>
      <c r="AM1" s="191"/>
      <c r="AN1" s="191"/>
      <c r="AO1" s="191"/>
      <c r="AP1" s="6" t="s">
        <v>24</v>
      </c>
      <c r="AQ1" s="191" t="s">
        <v>19</v>
      </c>
      <c r="AR1" s="191"/>
      <c r="AS1" s="191"/>
      <c r="AT1" s="6" t="s">
        <v>25</v>
      </c>
      <c r="AU1" s="191" t="s">
        <v>20</v>
      </c>
      <c r="AV1" s="191"/>
      <c r="AW1" s="191"/>
      <c r="AX1" s="159"/>
      <c r="AY1" s="65" t="s">
        <v>122</v>
      </c>
      <c r="AZ1" s="6" t="s">
        <v>26</v>
      </c>
      <c r="BA1" s="191" t="s">
        <v>21</v>
      </c>
      <c r="BB1" s="191"/>
      <c r="BC1" s="191"/>
      <c r="BD1" s="191"/>
      <c r="BE1" s="6" t="s">
        <v>27</v>
      </c>
      <c r="BF1" s="191" t="s">
        <v>22</v>
      </c>
      <c r="BG1" s="191"/>
      <c r="BH1" s="191"/>
      <c r="BI1" s="6" t="s">
        <v>28</v>
      </c>
      <c r="BJ1" s="204" t="s">
        <v>29</v>
      </c>
    </row>
    <row r="2" spans="1:62" ht="15">
      <c r="A2" s="204"/>
      <c r="B2" s="204"/>
      <c r="C2" s="205"/>
      <c r="D2" s="206"/>
      <c r="E2" s="200" t="s">
        <v>30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4"/>
    </row>
    <row r="3" spans="1:62" ht="14.25">
      <c r="A3" s="204"/>
      <c r="B3" s="204"/>
      <c r="C3" s="205"/>
      <c r="D3" s="206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>
        <v>26</v>
      </c>
      <c r="AX3" s="10"/>
      <c r="AY3" s="10"/>
      <c r="AZ3" s="10">
        <v>27</v>
      </c>
      <c r="BA3" s="10">
        <v>28</v>
      </c>
      <c r="BB3" s="10">
        <v>29</v>
      </c>
      <c r="BC3" s="10">
        <v>30</v>
      </c>
      <c r="BD3" s="10">
        <v>31</v>
      </c>
      <c r="BE3" s="10">
        <v>32</v>
      </c>
      <c r="BF3" s="10">
        <v>33</v>
      </c>
      <c r="BG3" s="10">
        <v>34</v>
      </c>
      <c r="BH3" s="10">
        <v>35</v>
      </c>
      <c r="BI3" s="10"/>
      <c r="BJ3" s="204"/>
    </row>
    <row r="4" spans="1:62" ht="15">
      <c r="A4" s="204"/>
      <c r="B4" s="204"/>
      <c r="C4" s="205"/>
      <c r="D4" s="206"/>
      <c r="E4" s="202" t="s">
        <v>31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4"/>
    </row>
    <row r="5" spans="1:62" ht="14.25">
      <c r="A5" s="204"/>
      <c r="B5" s="204"/>
      <c r="C5" s="205"/>
      <c r="D5" s="206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75"/>
      <c r="X5" s="8">
        <v>18</v>
      </c>
      <c r="Y5" s="8">
        <v>19</v>
      </c>
      <c r="Z5" s="8">
        <v>20</v>
      </c>
      <c r="AA5" s="8">
        <v>21</v>
      </c>
      <c r="AB5" s="8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  <c r="AL5" s="10">
        <v>32</v>
      </c>
      <c r="AM5" s="10">
        <v>33</v>
      </c>
      <c r="AN5" s="10">
        <v>34</v>
      </c>
      <c r="AO5" s="10">
        <v>35</v>
      </c>
      <c r="AP5" s="10">
        <v>36</v>
      </c>
      <c r="AQ5" s="10">
        <v>37</v>
      </c>
      <c r="AR5" s="10">
        <v>38</v>
      </c>
      <c r="AS5" s="10">
        <v>39</v>
      </c>
      <c r="AT5" s="10">
        <v>40</v>
      </c>
      <c r="AU5" s="10">
        <v>41</v>
      </c>
      <c r="AV5" s="10">
        <v>42</v>
      </c>
      <c r="AW5" s="10">
        <v>43</v>
      </c>
      <c r="AX5" s="10"/>
      <c r="AY5" s="79"/>
      <c r="AZ5" s="44">
        <v>44</v>
      </c>
      <c r="BA5" s="44">
        <v>45</v>
      </c>
      <c r="BB5" s="44">
        <v>46</v>
      </c>
      <c r="BC5" s="44">
        <v>47</v>
      </c>
      <c r="BD5" s="44">
        <v>48</v>
      </c>
      <c r="BE5" s="44">
        <v>49</v>
      </c>
      <c r="BF5" s="44">
        <v>50</v>
      </c>
      <c r="BG5" s="44">
        <v>51</v>
      </c>
      <c r="BH5" s="44">
        <v>52</v>
      </c>
      <c r="BI5" s="10"/>
      <c r="BJ5" s="204"/>
    </row>
    <row r="6" spans="1:62" ht="21" customHeight="1">
      <c r="A6" s="198" t="s">
        <v>32</v>
      </c>
      <c r="B6" s="191" t="s">
        <v>33</v>
      </c>
      <c r="C6" s="192" t="s">
        <v>34</v>
      </c>
      <c r="D6" s="11" t="s">
        <v>35</v>
      </c>
      <c r="E6" s="12">
        <v>18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>
        <v>36</v>
      </c>
      <c r="V6" s="11"/>
      <c r="W6" s="76"/>
      <c r="X6" s="25">
        <v>0</v>
      </c>
      <c r="Y6" s="25">
        <v>0</v>
      </c>
      <c r="Z6" s="49">
        <v>0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12">
        <v>36</v>
      </c>
      <c r="AV6" s="12">
        <v>36</v>
      </c>
      <c r="AW6" s="36">
        <v>36</v>
      </c>
      <c r="AX6" s="36"/>
      <c r="AY6" s="80"/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14"/>
      <c r="BJ6" s="11"/>
    </row>
    <row r="7" spans="1:62" ht="18" customHeight="1">
      <c r="A7" s="195"/>
      <c r="B7" s="191"/>
      <c r="C7" s="192"/>
      <c r="D7" s="11" t="s">
        <v>36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>
        <v>18</v>
      </c>
      <c r="V7" s="11"/>
      <c r="W7" s="76"/>
      <c r="X7" s="25">
        <v>0</v>
      </c>
      <c r="Y7" s="25">
        <v>0</v>
      </c>
      <c r="Z7" s="49">
        <v>0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12">
        <v>18</v>
      </c>
      <c r="AV7" s="12">
        <v>18</v>
      </c>
      <c r="AW7" s="36">
        <v>18</v>
      </c>
      <c r="AX7" s="36"/>
      <c r="AY7" s="80"/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14"/>
      <c r="BJ7" s="11"/>
    </row>
    <row r="8" spans="1:62" ht="15">
      <c r="A8" s="195"/>
      <c r="B8" s="199" t="s">
        <v>37</v>
      </c>
      <c r="C8" s="190" t="s">
        <v>38</v>
      </c>
      <c r="D8" s="11" t="s">
        <v>35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2</v>
      </c>
      <c r="S8" s="15">
        <v>2</v>
      </c>
      <c r="T8" s="15">
        <v>2</v>
      </c>
      <c r="U8" s="12">
        <v>2</v>
      </c>
      <c r="V8" s="12"/>
      <c r="W8" s="77">
        <f aca="true" t="shared" si="0" ref="W8:W29">SUM(E8:U8)</f>
        <v>34</v>
      </c>
      <c r="X8" s="25"/>
      <c r="Y8" s="25"/>
      <c r="Z8" s="3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/>
      <c r="AR8" s="13"/>
      <c r="AS8" s="13"/>
      <c r="AT8" s="13"/>
      <c r="AU8" s="13"/>
      <c r="AV8" s="13"/>
      <c r="AW8" s="36"/>
      <c r="AX8" s="36"/>
      <c r="AY8" s="80">
        <f aca="true" t="shared" si="1" ref="AY8:AY22">SUM(Z8:AW8)</f>
        <v>34</v>
      </c>
      <c r="AZ8" s="27"/>
      <c r="BA8" s="27"/>
      <c r="BB8" s="27"/>
      <c r="BC8" s="27"/>
      <c r="BD8" s="27"/>
      <c r="BE8" s="27"/>
      <c r="BF8" s="27"/>
      <c r="BG8" s="27"/>
      <c r="BH8" s="27"/>
      <c r="BI8" s="14"/>
      <c r="BJ8" s="13">
        <v>35</v>
      </c>
    </row>
    <row r="9" spans="1:62" ht="15">
      <c r="A9" s="195"/>
      <c r="B9" s="199"/>
      <c r="C9" s="190"/>
      <c r="D9" s="11" t="s">
        <v>36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>
        <v>1</v>
      </c>
      <c r="P9" s="99">
        <v>1</v>
      </c>
      <c r="Q9" s="99">
        <v>1</v>
      </c>
      <c r="R9" s="99">
        <v>1</v>
      </c>
      <c r="S9" s="99">
        <v>1</v>
      </c>
      <c r="T9" s="99">
        <v>1</v>
      </c>
      <c r="U9" s="99">
        <v>1</v>
      </c>
      <c r="V9" s="99"/>
      <c r="W9" s="100">
        <f t="shared" si="0"/>
        <v>17</v>
      </c>
      <c r="X9" s="25"/>
      <c r="Y9" s="25"/>
      <c r="Z9" s="101">
        <v>1</v>
      </c>
      <c r="AA9" s="99">
        <v>1</v>
      </c>
      <c r="AB9" s="99">
        <v>1</v>
      </c>
      <c r="AC9" s="99">
        <v>1</v>
      </c>
      <c r="AD9" s="99">
        <v>1</v>
      </c>
      <c r="AE9" s="99">
        <v>1</v>
      </c>
      <c r="AF9" s="99">
        <v>1</v>
      </c>
      <c r="AG9" s="99">
        <v>1</v>
      </c>
      <c r="AH9" s="99">
        <v>1</v>
      </c>
      <c r="AI9" s="99">
        <v>1</v>
      </c>
      <c r="AJ9" s="99">
        <v>1</v>
      </c>
      <c r="AK9" s="99">
        <v>1</v>
      </c>
      <c r="AL9" s="99">
        <v>1</v>
      </c>
      <c r="AM9" s="99">
        <v>1</v>
      </c>
      <c r="AN9" s="99">
        <v>1</v>
      </c>
      <c r="AO9" s="99">
        <v>1</v>
      </c>
      <c r="AP9" s="99">
        <v>1</v>
      </c>
      <c r="AQ9" s="99"/>
      <c r="AR9" s="99"/>
      <c r="AS9" s="99"/>
      <c r="AT9" s="99"/>
      <c r="AU9" s="99"/>
      <c r="AV9" s="99"/>
      <c r="AW9" s="103"/>
      <c r="AX9" s="103"/>
      <c r="AY9" s="104">
        <f t="shared" si="1"/>
        <v>17</v>
      </c>
      <c r="AZ9" s="27" t="s">
        <v>96</v>
      </c>
      <c r="BA9" s="27" t="s">
        <v>97</v>
      </c>
      <c r="BB9" s="27" t="s">
        <v>98</v>
      </c>
      <c r="BC9" s="27" t="s">
        <v>99</v>
      </c>
      <c r="BD9" s="27" t="s">
        <v>96</v>
      </c>
      <c r="BE9" s="27" t="s">
        <v>100</v>
      </c>
      <c r="BF9" s="27" t="s">
        <v>101</v>
      </c>
      <c r="BG9" s="27" t="s">
        <v>102</v>
      </c>
      <c r="BH9" s="27"/>
      <c r="BI9" s="14"/>
      <c r="BJ9" s="14"/>
    </row>
    <row r="10" spans="1:62" ht="15">
      <c r="A10" s="195"/>
      <c r="B10" s="190" t="s">
        <v>64</v>
      </c>
      <c r="C10" s="190" t="s">
        <v>39</v>
      </c>
      <c r="D10" s="11" t="s">
        <v>42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2">
        <v>2</v>
      </c>
      <c r="V10" s="12"/>
      <c r="W10" s="77">
        <f t="shared" si="0"/>
        <v>34</v>
      </c>
      <c r="X10" s="25"/>
      <c r="Y10" s="25"/>
      <c r="Z10" s="33">
        <v>2</v>
      </c>
      <c r="AA10" s="13">
        <v>2</v>
      </c>
      <c r="AB10" s="13">
        <v>2</v>
      </c>
      <c r="AC10" s="13">
        <v>2</v>
      </c>
      <c r="AD10" s="13">
        <v>2</v>
      </c>
      <c r="AE10" s="13">
        <v>2</v>
      </c>
      <c r="AF10" s="13">
        <v>2</v>
      </c>
      <c r="AG10" s="13">
        <v>2</v>
      </c>
      <c r="AH10" s="13">
        <v>2</v>
      </c>
      <c r="AI10" s="13">
        <v>2</v>
      </c>
      <c r="AJ10" s="13">
        <v>2</v>
      </c>
      <c r="AK10" s="13">
        <v>2</v>
      </c>
      <c r="AL10" s="13">
        <v>2</v>
      </c>
      <c r="AM10" s="13">
        <v>2</v>
      </c>
      <c r="AN10" s="13">
        <v>2</v>
      </c>
      <c r="AO10" s="13">
        <v>2</v>
      </c>
      <c r="AP10" s="13">
        <v>2</v>
      </c>
      <c r="AQ10" s="13">
        <v>2</v>
      </c>
      <c r="AR10" s="13">
        <v>4</v>
      </c>
      <c r="AS10" s="13">
        <v>4</v>
      </c>
      <c r="AT10" s="13">
        <v>4</v>
      </c>
      <c r="AU10" s="13">
        <v>1</v>
      </c>
      <c r="AV10" s="13"/>
      <c r="AW10" s="36"/>
      <c r="AX10" s="36"/>
      <c r="AY10" s="80">
        <f t="shared" si="1"/>
        <v>49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14"/>
      <c r="BJ10" s="13">
        <v>126</v>
      </c>
    </row>
    <row r="11" spans="1:62" ht="15">
      <c r="A11" s="195"/>
      <c r="B11" s="190"/>
      <c r="C11" s="190"/>
      <c r="D11" s="11" t="s">
        <v>36</v>
      </c>
      <c r="E11" s="99">
        <v>1</v>
      </c>
      <c r="F11" s="99">
        <v>1</v>
      </c>
      <c r="G11" s="99">
        <v>1</v>
      </c>
      <c r="H11" s="99">
        <v>1</v>
      </c>
      <c r="I11" s="99">
        <v>1</v>
      </c>
      <c r="J11" s="99">
        <v>1</v>
      </c>
      <c r="K11" s="99">
        <v>1</v>
      </c>
      <c r="L11" s="99">
        <v>1</v>
      </c>
      <c r="M11" s="99">
        <v>1</v>
      </c>
      <c r="N11" s="99">
        <v>1</v>
      </c>
      <c r="O11" s="99">
        <v>1</v>
      </c>
      <c r="P11" s="99">
        <v>1</v>
      </c>
      <c r="Q11" s="99">
        <v>1</v>
      </c>
      <c r="R11" s="99">
        <v>1</v>
      </c>
      <c r="S11" s="99">
        <v>1</v>
      </c>
      <c r="T11" s="99">
        <v>1</v>
      </c>
      <c r="U11" s="99">
        <v>1</v>
      </c>
      <c r="V11" s="99"/>
      <c r="W11" s="100">
        <f t="shared" si="0"/>
        <v>17</v>
      </c>
      <c r="X11" s="25"/>
      <c r="Y11" s="25"/>
      <c r="Z11" s="101">
        <v>2</v>
      </c>
      <c r="AA11" s="99">
        <v>1</v>
      </c>
      <c r="AB11" s="99">
        <v>1</v>
      </c>
      <c r="AC11" s="99">
        <v>1</v>
      </c>
      <c r="AD11" s="99">
        <v>1</v>
      </c>
      <c r="AE11" s="99">
        <v>1</v>
      </c>
      <c r="AF11" s="99">
        <v>1</v>
      </c>
      <c r="AG11" s="99">
        <v>1</v>
      </c>
      <c r="AH11" s="99">
        <v>1</v>
      </c>
      <c r="AI11" s="99">
        <v>1</v>
      </c>
      <c r="AJ11" s="99">
        <v>1</v>
      </c>
      <c r="AK11" s="99">
        <v>1</v>
      </c>
      <c r="AL11" s="99">
        <v>1</v>
      </c>
      <c r="AM11" s="99">
        <v>1</v>
      </c>
      <c r="AN11" s="99">
        <v>1</v>
      </c>
      <c r="AO11" s="99">
        <v>1</v>
      </c>
      <c r="AP11" s="99">
        <v>1</v>
      </c>
      <c r="AQ11" s="99">
        <v>1</v>
      </c>
      <c r="AR11" s="99">
        <v>2</v>
      </c>
      <c r="AS11" s="99">
        <v>2</v>
      </c>
      <c r="AT11" s="99">
        <v>2</v>
      </c>
      <c r="AU11" s="99"/>
      <c r="AV11" s="99"/>
      <c r="AW11" s="103"/>
      <c r="AX11" s="103"/>
      <c r="AY11" s="104">
        <f t="shared" si="1"/>
        <v>25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14"/>
      <c r="BJ11" s="14"/>
    </row>
    <row r="12" spans="1:62" ht="15">
      <c r="A12" s="195"/>
      <c r="B12" s="199" t="s">
        <v>40</v>
      </c>
      <c r="C12" s="190" t="s">
        <v>41</v>
      </c>
      <c r="D12" s="11" t="s">
        <v>42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2">
        <v>2</v>
      </c>
      <c r="V12" s="12"/>
      <c r="W12" s="77">
        <f t="shared" si="0"/>
        <v>34</v>
      </c>
      <c r="X12" s="25"/>
      <c r="Y12" s="25"/>
      <c r="Z12" s="3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/>
      <c r="AR12" s="13"/>
      <c r="AS12" s="13"/>
      <c r="AT12" s="13"/>
      <c r="AU12" s="13"/>
      <c r="AV12" s="13"/>
      <c r="AW12" s="36"/>
      <c r="AX12" s="36"/>
      <c r="AY12" s="80">
        <f t="shared" si="1"/>
        <v>34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14"/>
      <c r="BJ12" s="13">
        <v>108</v>
      </c>
    </row>
    <row r="13" spans="1:62" ht="15">
      <c r="A13" s="195"/>
      <c r="B13" s="199"/>
      <c r="C13" s="190"/>
      <c r="D13" s="11" t="s">
        <v>36</v>
      </c>
      <c r="E13" s="99">
        <v>1</v>
      </c>
      <c r="F13" s="99">
        <v>1</v>
      </c>
      <c r="G13" s="99">
        <v>1</v>
      </c>
      <c r="H13" s="99">
        <v>1</v>
      </c>
      <c r="I13" s="99">
        <v>1</v>
      </c>
      <c r="J13" s="99">
        <v>1</v>
      </c>
      <c r="K13" s="99">
        <v>1</v>
      </c>
      <c r="L13" s="99">
        <v>1</v>
      </c>
      <c r="M13" s="99">
        <v>1</v>
      </c>
      <c r="N13" s="99">
        <v>1</v>
      </c>
      <c r="O13" s="99">
        <v>1</v>
      </c>
      <c r="P13" s="99">
        <v>1</v>
      </c>
      <c r="Q13" s="99">
        <v>1</v>
      </c>
      <c r="R13" s="99">
        <v>1</v>
      </c>
      <c r="S13" s="99">
        <v>1</v>
      </c>
      <c r="T13" s="99">
        <v>1</v>
      </c>
      <c r="U13" s="99">
        <v>1</v>
      </c>
      <c r="V13" s="99"/>
      <c r="W13" s="100">
        <f t="shared" si="0"/>
        <v>17</v>
      </c>
      <c r="X13" s="25"/>
      <c r="Y13" s="25"/>
      <c r="Z13" s="101">
        <v>1</v>
      </c>
      <c r="AA13" s="99">
        <v>1</v>
      </c>
      <c r="AB13" s="99">
        <v>1</v>
      </c>
      <c r="AC13" s="99">
        <v>1</v>
      </c>
      <c r="AD13" s="99">
        <v>1</v>
      </c>
      <c r="AE13" s="99">
        <v>1</v>
      </c>
      <c r="AF13" s="99">
        <v>1</v>
      </c>
      <c r="AG13" s="99">
        <v>1</v>
      </c>
      <c r="AH13" s="99">
        <v>1</v>
      </c>
      <c r="AI13" s="99">
        <v>1</v>
      </c>
      <c r="AJ13" s="99">
        <v>1</v>
      </c>
      <c r="AK13" s="99">
        <v>1</v>
      </c>
      <c r="AL13" s="99">
        <v>1</v>
      </c>
      <c r="AM13" s="99">
        <v>1</v>
      </c>
      <c r="AN13" s="99">
        <v>1</v>
      </c>
      <c r="AO13" s="99">
        <v>1</v>
      </c>
      <c r="AP13" s="99">
        <v>1</v>
      </c>
      <c r="AQ13" s="99"/>
      <c r="AR13" s="99"/>
      <c r="AS13" s="99"/>
      <c r="AT13" s="99"/>
      <c r="AU13" s="99"/>
      <c r="AV13" s="99"/>
      <c r="AW13" s="103"/>
      <c r="AX13" s="103"/>
      <c r="AY13" s="104">
        <f t="shared" si="1"/>
        <v>17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14"/>
      <c r="BJ13" s="14"/>
    </row>
    <row r="14" spans="1:62" ht="15">
      <c r="A14" s="195"/>
      <c r="B14" s="190" t="s">
        <v>43</v>
      </c>
      <c r="C14" s="190" t="s">
        <v>45</v>
      </c>
      <c r="D14" s="11" t="s">
        <v>42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2">
        <v>2</v>
      </c>
      <c r="V14" s="12"/>
      <c r="W14" s="77">
        <f t="shared" si="0"/>
        <v>34</v>
      </c>
      <c r="X14" s="25"/>
      <c r="Y14" s="25"/>
      <c r="Z14" s="3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3">
        <v>1</v>
      </c>
      <c r="AQ14" s="13"/>
      <c r="AR14" s="13"/>
      <c r="AS14" s="13"/>
      <c r="AT14" s="13"/>
      <c r="AU14" s="13"/>
      <c r="AV14" s="13"/>
      <c r="AW14" s="36"/>
      <c r="AX14" s="36"/>
      <c r="AY14" s="80">
        <f t="shared" si="1"/>
        <v>33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14"/>
      <c r="BJ14" s="13">
        <v>59</v>
      </c>
    </row>
    <row r="15" spans="1:62" ht="15">
      <c r="A15" s="195"/>
      <c r="B15" s="190"/>
      <c r="C15" s="190"/>
      <c r="D15" s="11" t="s">
        <v>36</v>
      </c>
      <c r="E15" s="99">
        <v>1</v>
      </c>
      <c r="F15" s="99">
        <v>1</v>
      </c>
      <c r="G15" s="99">
        <v>1</v>
      </c>
      <c r="H15" s="99">
        <v>1</v>
      </c>
      <c r="I15" s="99">
        <v>1</v>
      </c>
      <c r="J15" s="99">
        <v>1</v>
      </c>
      <c r="K15" s="99">
        <v>1</v>
      </c>
      <c r="L15" s="99">
        <v>1</v>
      </c>
      <c r="M15" s="99">
        <v>1</v>
      </c>
      <c r="N15" s="99">
        <v>1</v>
      </c>
      <c r="O15" s="99">
        <v>1</v>
      </c>
      <c r="P15" s="99">
        <v>1</v>
      </c>
      <c r="Q15" s="99">
        <v>1</v>
      </c>
      <c r="R15" s="99">
        <v>1</v>
      </c>
      <c r="S15" s="99">
        <v>1</v>
      </c>
      <c r="T15" s="99">
        <v>1</v>
      </c>
      <c r="U15" s="99">
        <v>1</v>
      </c>
      <c r="V15" s="99"/>
      <c r="W15" s="100">
        <f t="shared" si="0"/>
        <v>17</v>
      </c>
      <c r="X15" s="25"/>
      <c r="Y15" s="25"/>
      <c r="Z15" s="101">
        <v>1</v>
      </c>
      <c r="AA15" s="99">
        <v>1</v>
      </c>
      <c r="AB15" s="99">
        <v>1</v>
      </c>
      <c r="AC15" s="99">
        <v>1</v>
      </c>
      <c r="AD15" s="99">
        <v>1</v>
      </c>
      <c r="AE15" s="99">
        <v>1</v>
      </c>
      <c r="AF15" s="99">
        <v>1</v>
      </c>
      <c r="AG15" s="99">
        <v>1</v>
      </c>
      <c r="AH15" s="99">
        <v>1</v>
      </c>
      <c r="AI15" s="99">
        <v>1</v>
      </c>
      <c r="AJ15" s="99">
        <v>1</v>
      </c>
      <c r="AK15" s="99">
        <v>1</v>
      </c>
      <c r="AL15" s="99">
        <v>1</v>
      </c>
      <c r="AM15" s="99">
        <v>1</v>
      </c>
      <c r="AN15" s="99">
        <v>1</v>
      </c>
      <c r="AO15" s="99">
        <v>1</v>
      </c>
      <c r="AP15" s="99"/>
      <c r="AQ15" s="99"/>
      <c r="AR15" s="99"/>
      <c r="AS15" s="99"/>
      <c r="AT15" s="99"/>
      <c r="AU15" s="99"/>
      <c r="AV15" s="99"/>
      <c r="AW15" s="103"/>
      <c r="AX15" s="103"/>
      <c r="AY15" s="104">
        <f t="shared" si="1"/>
        <v>16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14"/>
      <c r="BJ15" s="14"/>
    </row>
    <row r="16" spans="1:62" ht="23.25" customHeight="1">
      <c r="A16" s="195"/>
      <c r="B16" s="190" t="s">
        <v>46</v>
      </c>
      <c r="C16" s="190" t="s">
        <v>88</v>
      </c>
      <c r="D16" s="11" t="s">
        <v>42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2</v>
      </c>
      <c r="T16" s="15">
        <v>2</v>
      </c>
      <c r="U16" s="12">
        <v>2</v>
      </c>
      <c r="V16" s="12"/>
      <c r="W16" s="77">
        <f t="shared" si="0"/>
        <v>34</v>
      </c>
      <c r="X16" s="25"/>
      <c r="Y16" s="25"/>
      <c r="Z16" s="3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/>
      <c r="AR16" s="13"/>
      <c r="AS16" s="13"/>
      <c r="AT16" s="13"/>
      <c r="AU16" s="13"/>
      <c r="AV16" s="13"/>
      <c r="AW16" s="36"/>
      <c r="AX16" s="36"/>
      <c r="AY16" s="80">
        <f t="shared" si="1"/>
        <v>34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14"/>
      <c r="BJ16" s="13">
        <v>78</v>
      </c>
    </row>
    <row r="17" spans="1:62" ht="20.25" customHeight="1">
      <c r="A17" s="195"/>
      <c r="B17" s="190"/>
      <c r="C17" s="190"/>
      <c r="D17" s="11" t="s">
        <v>36</v>
      </c>
      <c r="E17" s="99">
        <v>1</v>
      </c>
      <c r="F17" s="99">
        <v>1</v>
      </c>
      <c r="G17" s="99">
        <v>1</v>
      </c>
      <c r="H17" s="99">
        <v>1</v>
      </c>
      <c r="I17" s="99">
        <v>1</v>
      </c>
      <c r="J17" s="99">
        <v>1</v>
      </c>
      <c r="K17" s="99">
        <v>1</v>
      </c>
      <c r="L17" s="99">
        <v>1</v>
      </c>
      <c r="M17" s="99">
        <v>1</v>
      </c>
      <c r="N17" s="99">
        <v>1</v>
      </c>
      <c r="O17" s="99">
        <v>1</v>
      </c>
      <c r="P17" s="99">
        <v>1</v>
      </c>
      <c r="Q17" s="99">
        <v>1</v>
      </c>
      <c r="R17" s="99">
        <v>1</v>
      </c>
      <c r="S17" s="99">
        <v>1</v>
      </c>
      <c r="T17" s="99">
        <v>1</v>
      </c>
      <c r="U17" s="99">
        <v>1</v>
      </c>
      <c r="V17" s="99"/>
      <c r="W17" s="100">
        <f t="shared" si="0"/>
        <v>17</v>
      </c>
      <c r="X17" s="25"/>
      <c r="Y17" s="25"/>
      <c r="Z17" s="101">
        <v>1</v>
      </c>
      <c r="AA17" s="99">
        <v>1</v>
      </c>
      <c r="AB17" s="99">
        <v>1</v>
      </c>
      <c r="AC17" s="99">
        <v>1</v>
      </c>
      <c r="AD17" s="99">
        <v>1</v>
      </c>
      <c r="AE17" s="99">
        <v>1</v>
      </c>
      <c r="AF17" s="99">
        <v>1</v>
      </c>
      <c r="AG17" s="99">
        <v>1</v>
      </c>
      <c r="AH17" s="99">
        <v>1</v>
      </c>
      <c r="AI17" s="99">
        <v>1</v>
      </c>
      <c r="AJ17" s="99">
        <v>1</v>
      </c>
      <c r="AK17" s="99">
        <v>1</v>
      </c>
      <c r="AL17" s="99">
        <v>1</v>
      </c>
      <c r="AM17" s="99">
        <v>1</v>
      </c>
      <c r="AN17" s="99">
        <v>1</v>
      </c>
      <c r="AO17" s="99">
        <v>1</v>
      </c>
      <c r="AP17" s="99">
        <v>1</v>
      </c>
      <c r="AQ17" s="99"/>
      <c r="AR17" s="99"/>
      <c r="AS17" s="99"/>
      <c r="AT17" s="99"/>
      <c r="AU17" s="99"/>
      <c r="AV17" s="99"/>
      <c r="AW17" s="103"/>
      <c r="AX17" s="103"/>
      <c r="AY17" s="104">
        <f t="shared" si="1"/>
        <v>17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14"/>
      <c r="BJ17" s="14"/>
    </row>
    <row r="18" spans="1:62" ht="15">
      <c r="A18" s="195"/>
      <c r="B18" s="190"/>
      <c r="C18" s="190" t="s">
        <v>178</v>
      </c>
      <c r="D18" s="11" t="s">
        <v>42</v>
      </c>
      <c r="E18" s="15"/>
      <c r="F18" s="15">
        <v>2</v>
      </c>
      <c r="G18" s="15"/>
      <c r="H18" s="15">
        <v>2</v>
      </c>
      <c r="I18" s="15"/>
      <c r="J18" s="15">
        <v>2</v>
      </c>
      <c r="K18" s="15"/>
      <c r="L18" s="15">
        <v>2</v>
      </c>
      <c r="M18" s="15"/>
      <c r="N18" s="15">
        <v>2</v>
      </c>
      <c r="O18" s="15"/>
      <c r="P18" s="15">
        <v>2</v>
      </c>
      <c r="Q18" s="15"/>
      <c r="R18" s="15">
        <v>2</v>
      </c>
      <c r="S18" s="15"/>
      <c r="T18" s="15">
        <v>2</v>
      </c>
      <c r="U18" s="12">
        <v>1</v>
      </c>
      <c r="V18" s="12"/>
      <c r="W18" s="77">
        <f t="shared" si="0"/>
        <v>17</v>
      </c>
      <c r="X18" s="25"/>
      <c r="Y18" s="25"/>
      <c r="Z18" s="3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3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34"/>
      <c r="AX18" s="34" t="s">
        <v>179</v>
      </c>
      <c r="AY18" s="81">
        <f t="shared" si="1"/>
        <v>17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14"/>
      <c r="BJ18" s="13">
        <v>40</v>
      </c>
    </row>
    <row r="19" spans="1:62" ht="15">
      <c r="A19" s="195"/>
      <c r="B19" s="190"/>
      <c r="C19" s="190"/>
      <c r="D19" s="11" t="s">
        <v>36</v>
      </c>
      <c r="E19" s="99"/>
      <c r="F19" s="99">
        <v>1</v>
      </c>
      <c r="G19" s="99"/>
      <c r="H19" s="99">
        <v>1</v>
      </c>
      <c r="I19" s="99"/>
      <c r="J19" s="99">
        <v>1</v>
      </c>
      <c r="K19" s="99"/>
      <c r="L19" s="99">
        <v>1</v>
      </c>
      <c r="M19" s="99"/>
      <c r="N19" s="99">
        <v>1</v>
      </c>
      <c r="O19" s="99"/>
      <c r="P19" s="99">
        <v>1</v>
      </c>
      <c r="Q19" s="99"/>
      <c r="R19" s="99">
        <v>1</v>
      </c>
      <c r="S19" s="99"/>
      <c r="T19" s="99">
        <v>1</v>
      </c>
      <c r="U19" s="99"/>
      <c r="V19" s="99"/>
      <c r="W19" s="100">
        <f t="shared" si="0"/>
        <v>8</v>
      </c>
      <c r="X19" s="25"/>
      <c r="Y19" s="25"/>
      <c r="Z19" s="101">
        <v>1</v>
      </c>
      <c r="AA19" s="99">
        <v>1</v>
      </c>
      <c r="AB19" s="99">
        <v>1</v>
      </c>
      <c r="AC19" s="99">
        <v>1</v>
      </c>
      <c r="AD19" s="99">
        <v>1</v>
      </c>
      <c r="AE19" s="99">
        <v>1</v>
      </c>
      <c r="AF19" s="99">
        <v>1</v>
      </c>
      <c r="AG19" s="99">
        <v>1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105"/>
      <c r="AX19" s="105"/>
      <c r="AY19" s="106">
        <f t="shared" si="1"/>
        <v>8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14"/>
      <c r="BJ19" s="14"/>
    </row>
    <row r="20" spans="1:62" ht="15">
      <c r="A20" s="195"/>
      <c r="B20" s="190" t="s">
        <v>89</v>
      </c>
      <c r="C20" s="190" t="s">
        <v>48</v>
      </c>
      <c r="D20" s="11" t="s">
        <v>42</v>
      </c>
      <c r="E20" s="15">
        <v>2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3</v>
      </c>
      <c r="R20" s="15">
        <v>3</v>
      </c>
      <c r="S20" s="15">
        <v>3</v>
      </c>
      <c r="T20" s="15">
        <v>3</v>
      </c>
      <c r="U20" s="12">
        <v>3</v>
      </c>
      <c r="V20" s="12"/>
      <c r="W20" s="77">
        <f t="shared" si="0"/>
        <v>50</v>
      </c>
      <c r="X20" s="25"/>
      <c r="Y20" s="25"/>
      <c r="Z20" s="33">
        <v>3</v>
      </c>
      <c r="AA20" s="13">
        <v>3</v>
      </c>
      <c r="AB20" s="13">
        <v>3</v>
      </c>
      <c r="AC20" s="13">
        <v>2</v>
      </c>
      <c r="AD20" s="13">
        <v>2</v>
      </c>
      <c r="AE20" s="13">
        <v>3</v>
      </c>
      <c r="AF20" s="13">
        <v>3</v>
      </c>
      <c r="AG20" s="13">
        <v>3</v>
      </c>
      <c r="AH20" s="13">
        <v>3</v>
      </c>
      <c r="AI20" s="13">
        <v>3</v>
      </c>
      <c r="AJ20" s="13">
        <v>3</v>
      </c>
      <c r="AK20" s="13">
        <v>3</v>
      </c>
      <c r="AL20" s="13">
        <v>3</v>
      </c>
      <c r="AM20" s="13">
        <v>3</v>
      </c>
      <c r="AN20" s="13">
        <v>3</v>
      </c>
      <c r="AO20" s="13">
        <v>3</v>
      </c>
      <c r="AP20" s="13">
        <v>2</v>
      </c>
      <c r="AQ20" s="13">
        <v>2</v>
      </c>
      <c r="AR20" s="13"/>
      <c r="AS20" s="13"/>
      <c r="AT20" s="13"/>
      <c r="AU20" s="13"/>
      <c r="AV20" s="13"/>
      <c r="AW20" s="34"/>
      <c r="AX20" s="34"/>
      <c r="AY20" s="81">
        <f t="shared" si="1"/>
        <v>50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14"/>
      <c r="BJ20" s="13">
        <v>110</v>
      </c>
    </row>
    <row r="21" spans="1:62" ht="15">
      <c r="A21" s="195"/>
      <c r="B21" s="190"/>
      <c r="C21" s="190"/>
      <c r="D21" s="11" t="s">
        <v>36</v>
      </c>
      <c r="E21" s="99">
        <v>2</v>
      </c>
      <c r="F21" s="99">
        <v>2</v>
      </c>
      <c r="G21" s="99">
        <v>2</v>
      </c>
      <c r="H21" s="99">
        <v>2</v>
      </c>
      <c r="I21" s="99">
        <v>2</v>
      </c>
      <c r="J21" s="99">
        <v>2</v>
      </c>
      <c r="K21" s="99">
        <v>2</v>
      </c>
      <c r="L21" s="99">
        <v>2</v>
      </c>
      <c r="M21" s="99">
        <v>2</v>
      </c>
      <c r="N21" s="99">
        <v>2</v>
      </c>
      <c r="O21" s="99">
        <v>1</v>
      </c>
      <c r="P21" s="99">
        <v>1</v>
      </c>
      <c r="Q21" s="99">
        <v>1</v>
      </c>
      <c r="R21" s="99">
        <v>1</v>
      </c>
      <c r="S21" s="99">
        <v>1</v>
      </c>
      <c r="T21" s="99"/>
      <c r="U21" s="99"/>
      <c r="V21" s="99"/>
      <c r="W21" s="100">
        <f t="shared" si="0"/>
        <v>25</v>
      </c>
      <c r="X21" s="25"/>
      <c r="Y21" s="25"/>
      <c r="Z21" s="101">
        <v>1</v>
      </c>
      <c r="AA21" s="99">
        <v>1</v>
      </c>
      <c r="AB21" s="99">
        <v>2</v>
      </c>
      <c r="AC21" s="99">
        <v>1</v>
      </c>
      <c r="AD21" s="99">
        <v>1</v>
      </c>
      <c r="AE21" s="99">
        <v>2</v>
      </c>
      <c r="AF21" s="99">
        <v>1</v>
      </c>
      <c r="AG21" s="99">
        <v>2</v>
      </c>
      <c r="AH21" s="99">
        <v>1</v>
      </c>
      <c r="AI21" s="99">
        <v>2</v>
      </c>
      <c r="AJ21" s="99">
        <v>1</v>
      </c>
      <c r="AK21" s="99">
        <v>2</v>
      </c>
      <c r="AL21" s="99">
        <v>1</v>
      </c>
      <c r="AM21" s="99">
        <v>2</v>
      </c>
      <c r="AN21" s="99">
        <v>1</v>
      </c>
      <c r="AO21" s="99">
        <v>2</v>
      </c>
      <c r="AP21" s="99">
        <v>1</v>
      </c>
      <c r="AQ21" s="99">
        <v>1</v>
      </c>
      <c r="AR21" s="99"/>
      <c r="AS21" s="99"/>
      <c r="AT21" s="99"/>
      <c r="AU21" s="99"/>
      <c r="AV21" s="99"/>
      <c r="AW21" s="105"/>
      <c r="AX21" s="105"/>
      <c r="AY21" s="106">
        <f t="shared" si="1"/>
        <v>25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14"/>
      <c r="BJ21" s="14"/>
    </row>
    <row r="22" spans="1:62" ht="15">
      <c r="A22" s="195"/>
      <c r="B22" s="190" t="s">
        <v>90</v>
      </c>
      <c r="C22" s="190" t="s">
        <v>49</v>
      </c>
      <c r="D22" s="11" t="s">
        <v>42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2">
        <v>2</v>
      </c>
      <c r="V22" s="12"/>
      <c r="W22" s="77">
        <f t="shared" si="0"/>
        <v>34</v>
      </c>
      <c r="X22" s="25"/>
      <c r="Y22" s="25"/>
      <c r="Z22" s="33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>
        <v>2</v>
      </c>
      <c r="AS22" s="12"/>
      <c r="AT22" s="13"/>
      <c r="AU22" s="13"/>
      <c r="AV22" s="13"/>
      <c r="AW22" s="34"/>
      <c r="AX22" s="34" t="s">
        <v>179</v>
      </c>
      <c r="AY22" s="81">
        <f t="shared" si="1"/>
        <v>38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14"/>
      <c r="BJ22" s="13">
        <v>70</v>
      </c>
    </row>
    <row r="23" spans="1:62" ht="15">
      <c r="A23" s="195"/>
      <c r="B23" s="190"/>
      <c r="C23" s="190"/>
      <c r="D23" s="11" t="s">
        <v>36</v>
      </c>
      <c r="E23" s="99">
        <v>1</v>
      </c>
      <c r="F23" s="99">
        <v>1</v>
      </c>
      <c r="G23" s="99">
        <v>1</v>
      </c>
      <c r="H23" s="99">
        <v>1</v>
      </c>
      <c r="I23" s="99">
        <v>1</v>
      </c>
      <c r="J23" s="99">
        <v>1</v>
      </c>
      <c r="K23" s="99">
        <v>1</v>
      </c>
      <c r="L23" s="99">
        <v>1</v>
      </c>
      <c r="M23" s="99">
        <v>1</v>
      </c>
      <c r="N23" s="99">
        <v>1</v>
      </c>
      <c r="O23" s="99">
        <v>1</v>
      </c>
      <c r="P23" s="99">
        <v>1</v>
      </c>
      <c r="Q23" s="99">
        <v>1</v>
      </c>
      <c r="R23" s="99">
        <v>1</v>
      </c>
      <c r="S23" s="99">
        <v>1</v>
      </c>
      <c r="T23" s="99">
        <v>1</v>
      </c>
      <c r="U23" s="99">
        <v>1</v>
      </c>
      <c r="V23" s="99"/>
      <c r="W23" s="100">
        <f t="shared" si="0"/>
        <v>17</v>
      </c>
      <c r="X23" s="25"/>
      <c r="Y23" s="25"/>
      <c r="Z23" s="101">
        <v>1</v>
      </c>
      <c r="AA23" s="107">
        <v>1</v>
      </c>
      <c r="AB23" s="107">
        <v>1</v>
      </c>
      <c r="AC23" s="107">
        <v>1</v>
      </c>
      <c r="AD23" s="107">
        <v>1</v>
      </c>
      <c r="AE23" s="107">
        <v>1</v>
      </c>
      <c r="AF23" s="107">
        <v>1</v>
      </c>
      <c r="AG23" s="107">
        <v>1</v>
      </c>
      <c r="AH23" s="107">
        <v>1</v>
      </c>
      <c r="AI23" s="107">
        <v>1</v>
      </c>
      <c r="AJ23" s="107">
        <v>1</v>
      </c>
      <c r="AK23" s="107">
        <v>1</v>
      </c>
      <c r="AL23" s="107">
        <v>1</v>
      </c>
      <c r="AM23" s="107">
        <v>1</v>
      </c>
      <c r="AN23" s="107">
        <v>1</v>
      </c>
      <c r="AO23" s="107">
        <v>1</v>
      </c>
      <c r="AP23" s="107">
        <v>1</v>
      </c>
      <c r="AQ23" s="107">
        <v>1</v>
      </c>
      <c r="AR23" s="107">
        <v>1</v>
      </c>
      <c r="AS23" s="107"/>
      <c r="AT23" s="99"/>
      <c r="AU23" s="99"/>
      <c r="AV23" s="99"/>
      <c r="AW23" s="105"/>
      <c r="AX23" s="105"/>
      <c r="AY23" s="106">
        <f>SUM(Z23:AW23)</f>
        <v>19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14"/>
      <c r="BJ23" s="14"/>
    </row>
    <row r="24" spans="1:62" ht="15">
      <c r="A24" s="195"/>
      <c r="B24" s="186" t="s">
        <v>91</v>
      </c>
      <c r="C24" s="186" t="s">
        <v>65</v>
      </c>
      <c r="D24" s="11" t="s">
        <v>42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5">
        <v>4</v>
      </c>
      <c r="M24" s="15">
        <v>4</v>
      </c>
      <c r="N24" s="15">
        <v>4</v>
      </c>
      <c r="O24" s="15">
        <v>4</v>
      </c>
      <c r="P24" s="15">
        <v>4</v>
      </c>
      <c r="Q24" s="15">
        <v>4</v>
      </c>
      <c r="R24" s="15">
        <v>4</v>
      </c>
      <c r="S24" s="15">
        <v>4</v>
      </c>
      <c r="T24" s="15">
        <v>4</v>
      </c>
      <c r="U24" s="12">
        <v>4</v>
      </c>
      <c r="V24" s="12"/>
      <c r="W24" s="77">
        <f t="shared" si="0"/>
        <v>68</v>
      </c>
      <c r="X24" s="25"/>
      <c r="Y24" s="25"/>
      <c r="Z24" s="50">
        <v>4</v>
      </c>
      <c r="AA24" s="15">
        <v>4</v>
      </c>
      <c r="AB24" s="15">
        <v>4</v>
      </c>
      <c r="AC24" s="15">
        <v>4</v>
      </c>
      <c r="AD24" s="15">
        <v>4</v>
      </c>
      <c r="AE24" s="15"/>
      <c r="AF24" s="15">
        <v>4</v>
      </c>
      <c r="AG24" s="15">
        <v>4</v>
      </c>
      <c r="AH24" s="15">
        <v>4</v>
      </c>
      <c r="AI24" s="15">
        <v>4</v>
      </c>
      <c r="AJ24" s="15">
        <v>4</v>
      </c>
      <c r="AK24" s="15">
        <v>4</v>
      </c>
      <c r="AL24" s="15">
        <v>2</v>
      </c>
      <c r="AM24" s="15">
        <v>2</v>
      </c>
      <c r="AN24" s="15">
        <v>2</v>
      </c>
      <c r="AO24" s="15">
        <v>2</v>
      </c>
      <c r="AP24" s="15">
        <v>2</v>
      </c>
      <c r="AQ24" s="15">
        <v>2</v>
      </c>
      <c r="AR24" s="15">
        <v>2</v>
      </c>
      <c r="AS24" s="15">
        <v>4</v>
      </c>
      <c r="AT24" s="15">
        <v>4</v>
      </c>
      <c r="AU24" s="15">
        <v>4</v>
      </c>
      <c r="AV24" s="15">
        <v>4</v>
      </c>
      <c r="AW24" s="34">
        <v>4</v>
      </c>
      <c r="AX24" s="34"/>
      <c r="AY24" s="81">
        <f>SUM(Z24:AW24)</f>
        <v>78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14"/>
      <c r="BJ24" s="13">
        <v>180</v>
      </c>
    </row>
    <row r="25" spans="1:62" ht="15">
      <c r="A25" s="195"/>
      <c r="B25" s="187"/>
      <c r="C25" s="187"/>
      <c r="D25" s="11" t="s">
        <v>36</v>
      </c>
      <c r="E25" s="99">
        <v>2</v>
      </c>
      <c r="F25" s="99">
        <v>2</v>
      </c>
      <c r="G25" s="99">
        <v>2</v>
      </c>
      <c r="H25" s="99">
        <v>2</v>
      </c>
      <c r="I25" s="99">
        <v>2</v>
      </c>
      <c r="J25" s="99">
        <v>2</v>
      </c>
      <c r="K25" s="99">
        <v>2</v>
      </c>
      <c r="L25" s="99">
        <v>2</v>
      </c>
      <c r="M25" s="99">
        <v>2</v>
      </c>
      <c r="N25" s="99">
        <v>2</v>
      </c>
      <c r="O25" s="99">
        <v>2</v>
      </c>
      <c r="P25" s="99">
        <v>2</v>
      </c>
      <c r="Q25" s="99">
        <v>2</v>
      </c>
      <c r="R25" s="99">
        <v>2</v>
      </c>
      <c r="S25" s="99">
        <v>2</v>
      </c>
      <c r="T25" s="99">
        <v>2</v>
      </c>
      <c r="U25" s="99">
        <v>2</v>
      </c>
      <c r="V25" s="99"/>
      <c r="W25" s="100">
        <f t="shared" si="0"/>
        <v>34</v>
      </c>
      <c r="X25" s="25"/>
      <c r="Y25" s="25"/>
      <c r="Z25" s="101">
        <v>2</v>
      </c>
      <c r="AA25" s="99">
        <v>2</v>
      </c>
      <c r="AB25" s="99">
        <v>2</v>
      </c>
      <c r="AC25" s="99">
        <v>2</v>
      </c>
      <c r="AD25" s="99">
        <v>2</v>
      </c>
      <c r="AE25" s="99"/>
      <c r="AF25" s="99">
        <v>2</v>
      </c>
      <c r="AG25" s="99">
        <v>2</v>
      </c>
      <c r="AH25" s="99">
        <v>2</v>
      </c>
      <c r="AI25" s="99">
        <v>2</v>
      </c>
      <c r="AJ25" s="99">
        <v>2</v>
      </c>
      <c r="AK25" s="99">
        <v>2</v>
      </c>
      <c r="AL25" s="99">
        <v>1</v>
      </c>
      <c r="AM25" s="99">
        <v>1</v>
      </c>
      <c r="AN25" s="99">
        <v>1</v>
      </c>
      <c r="AO25" s="99">
        <v>1</v>
      </c>
      <c r="AP25" s="99">
        <v>1</v>
      </c>
      <c r="AQ25" s="99">
        <v>1</v>
      </c>
      <c r="AR25" s="99">
        <v>1</v>
      </c>
      <c r="AS25" s="99">
        <v>2</v>
      </c>
      <c r="AT25" s="99">
        <v>2</v>
      </c>
      <c r="AU25" s="99">
        <v>2</v>
      </c>
      <c r="AV25" s="99">
        <v>2</v>
      </c>
      <c r="AW25" s="105">
        <v>2</v>
      </c>
      <c r="AX25" s="105"/>
      <c r="AY25" s="106">
        <f>SUM(Z25:AW25)</f>
        <v>39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14"/>
      <c r="BJ25" s="14"/>
    </row>
    <row r="26" spans="1:62" ht="15">
      <c r="A26" s="195"/>
      <c r="B26" s="186"/>
      <c r="C26" s="186" t="s">
        <v>181</v>
      </c>
      <c r="D26" s="11" t="s">
        <v>42</v>
      </c>
      <c r="E26" s="167">
        <v>2</v>
      </c>
      <c r="F26" s="167">
        <v>2</v>
      </c>
      <c r="G26" s="167">
        <v>2</v>
      </c>
      <c r="H26" s="167">
        <v>2</v>
      </c>
      <c r="I26" s="167">
        <v>2</v>
      </c>
      <c r="J26" s="167">
        <v>2</v>
      </c>
      <c r="K26" s="167">
        <v>2</v>
      </c>
      <c r="L26" s="167">
        <v>2</v>
      </c>
      <c r="M26" s="167">
        <v>2</v>
      </c>
      <c r="N26" s="167">
        <v>2</v>
      </c>
      <c r="O26" s="167">
        <v>2</v>
      </c>
      <c r="P26" s="167">
        <v>2</v>
      </c>
      <c r="Q26" s="167">
        <v>2</v>
      </c>
      <c r="R26" s="167">
        <v>2</v>
      </c>
      <c r="S26" s="167">
        <v>2</v>
      </c>
      <c r="T26" s="167">
        <v>2</v>
      </c>
      <c r="U26" s="167">
        <v>2</v>
      </c>
      <c r="V26" s="167"/>
      <c r="W26" s="168">
        <f t="shared" si="0"/>
        <v>34</v>
      </c>
      <c r="X26" s="25"/>
      <c r="Y26" s="25"/>
      <c r="Z26" s="114">
        <v>2</v>
      </c>
      <c r="AA26" s="167">
        <v>2</v>
      </c>
      <c r="AB26" s="167">
        <v>2</v>
      </c>
      <c r="AC26" s="167">
        <v>2</v>
      </c>
      <c r="AD26" s="167">
        <v>2</v>
      </c>
      <c r="AE26" s="167"/>
      <c r="AF26" s="167">
        <v>2</v>
      </c>
      <c r="AG26" s="167">
        <v>2</v>
      </c>
      <c r="AH26" s="167">
        <v>2</v>
      </c>
      <c r="AI26" s="167">
        <v>2</v>
      </c>
      <c r="AJ26" s="167">
        <v>2</v>
      </c>
      <c r="AK26" s="167">
        <v>2</v>
      </c>
      <c r="AL26" s="167">
        <v>2</v>
      </c>
      <c r="AM26" s="167">
        <v>2</v>
      </c>
      <c r="AN26" s="167">
        <v>2</v>
      </c>
      <c r="AO26" s="167">
        <v>2</v>
      </c>
      <c r="AP26" s="167">
        <v>2</v>
      </c>
      <c r="AQ26" s="167">
        <v>2</v>
      </c>
      <c r="AR26" s="167"/>
      <c r="AS26" s="167"/>
      <c r="AT26" s="167"/>
      <c r="AU26" s="167"/>
      <c r="AV26" s="167"/>
      <c r="AW26" s="155"/>
      <c r="AX26" s="155"/>
      <c r="AY26" s="156">
        <f>SUM(Z26:AX26)</f>
        <v>34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14"/>
      <c r="BJ26" s="14"/>
    </row>
    <row r="27" spans="1:62" ht="15">
      <c r="A27" s="195"/>
      <c r="B27" s="187"/>
      <c r="C27" s="187"/>
      <c r="D27" s="11" t="s">
        <v>36</v>
      </c>
      <c r="E27" s="99">
        <v>1</v>
      </c>
      <c r="F27" s="99">
        <v>1</v>
      </c>
      <c r="G27" s="99">
        <v>1</v>
      </c>
      <c r="H27" s="99">
        <v>1</v>
      </c>
      <c r="I27" s="99">
        <v>1</v>
      </c>
      <c r="J27" s="99">
        <v>1</v>
      </c>
      <c r="K27" s="99">
        <v>1</v>
      </c>
      <c r="L27" s="99">
        <v>1</v>
      </c>
      <c r="M27" s="99">
        <v>1</v>
      </c>
      <c r="N27" s="99">
        <v>1</v>
      </c>
      <c r="O27" s="99">
        <v>1</v>
      </c>
      <c r="P27" s="99">
        <v>1</v>
      </c>
      <c r="Q27" s="99">
        <v>1</v>
      </c>
      <c r="R27" s="99">
        <v>1</v>
      </c>
      <c r="S27" s="99">
        <v>1</v>
      </c>
      <c r="T27" s="99">
        <v>1</v>
      </c>
      <c r="U27" s="99">
        <v>1</v>
      </c>
      <c r="V27" s="99"/>
      <c r="W27" s="100">
        <f>SUM(E27:V27)</f>
        <v>17</v>
      </c>
      <c r="X27" s="25"/>
      <c r="Y27" s="25"/>
      <c r="Z27" s="101">
        <v>1</v>
      </c>
      <c r="AA27" s="99">
        <v>1</v>
      </c>
      <c r="AB27" s="99">
        <v>1</v>
      </c>
      <c r="AC27" s="99">
        <v>1</v>
      </c>
      <c r="AD27" s="99">
        <v>1</v>
      </c>
      <c r="AE27" s="99"/>
      <c r="AF27" s="99">
        <v>1</v>
      </c>
      <c r="AG27" s="99">
        <v>1</v>
      </c>
      <c r="AH27" s="99">
        <v>1</v>
      </c>
      <c r="AI27" s="99">
        <v>1</v>
      </c>
      <c r="AJ27" s="99">
        <v>1</v>
      </c>
      <c r="AK27" s="99">
        <v>1</v>
      </c>
      <c r="AL27" s="99">
        <v>1</v>
      </c>
      <c r="AM27" s="99">
        <v>1</v>
      </c>
      <c r="AN27" s="99">
        <v>1</v>
      </c>
      <c r="AO27" s="99">
        <v>1</v>
      </c>
      <c r="AP27" s="99">
        <v>1</v>
      </c>
      <c r="AQ27" s="99">
        <v>1</v>
      </c>
      <c r="AR27" s="99"/>
      <c r="AS27" s="99"/>
      <c r="AT27" s="99"/>
      <c r="AU27" s="99"/>
      <c r="AV27" s="99"/>
      <c r="AW27" s="105"/>
      <c r="AX27" s="105"/>
      <c r="AY27" s="106">
        <f>SUM(Z27:AX27)</f>
        <v>17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14"/>
      <c r="BJ27" s="14"/>
    </row>
    <row r="28" spans="1:62" ht="15">
      <c r="A28" s="195"/>
      <c r="B28" s="190" t="s">
        <v>92</v>
      </c>
      <c r="C28" s="190" t="s">
        <v>93</v>
      </c>
      <c r="D28" s="11" t="s">
        <v>42</v>
      </c>
      <c r="E28" s="15">
        <v>6</v>
      </c>
      <c r="F28" s="15">
        <v>3</v>
      </c>
      <c r="G28" s="15">
        <v>3</v>
      </c>
      <c r="H28" s="15">
        <v>3</v>
      </c>
      <c r="I28" s="15">
        <v>3</v>
      </c>
      <c r="J28" s="15">
        <v>3</v>
      </c>
      <c r="K28" s="15">
        <v>3</v>
      </c>
      <c r="L28" s="12">
        <v>3</v>
      </c>
      <c r="M28" s="12">
        <v>3</v>
      </c>
      <c r="N28" s="12">
        <v>3</v>
      </c>
      <c r="O28" s="12">
        <v>3</v>
      </c>
      <c r="P28" s="12">
        <v>3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/>
      <c r="W28" s="77">
        <f t="shared" si="0"/>
        <v>59</v>
      </c>
      <c r="X28" s="25"/>
      <c r="Y28" s="25"/>
      <c r="Z28" s="49">
        <v>2</v>
      </c>
      <c r="AA28" s="12">
        <v>2</v>
      </c>
      <c r="AB28" s="12">
        <v>2</v>
      </c>
      <c r="AC28" s="12">
        <v>2</v>
      </c>
      <c r="AD28" s="12">
        <v>2</v>
      </c>
      <c r="AE28" s="12"/>
      <c r="AF28" s="12">
        <v>2</v>
      </c>
      <c r="AG28" s="12">
        <v>2</v>
      </c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2</v>
      </c>
      <c r="AN28" s="12">
        <v>2</v>
      </c>
      <c r="AO28" s="12">
        <v>2</v>
      </c>
      <c r="AP28" s="12">
        <v>2</v>
      </c>
      <c r="AQ28" s="12">
        <v>4</v>
      </c>
      <c r="AR28" s="12">
        <v>2</v>
      </c>
      <c r="AS28" s="12">
        <v>2</v>
      </c>
      <c r="AT28" s="12">
        <v>2</v>
      </c>
      <c r="AU28" s="12">
        <v>2</v>
      </c>
      <c r="AV28" s="12">
        <v>2</v>
      </c>
      <c r="AW28" s="34">
        <v>2</v>
      </c>
      <c r="AX28" s="34"/>
      <c r="AY28" s="81">
        <f>SUM(Z28:AW28)</f>
        <v>48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14"/>
      <c r="BJ28" s="14">
        <v>126</v>
      </c>
    </row>
    <row r="29" spans="1:62" ht="15">
      <c r="A29" s="195"/>
      <c r="B29" s="190"/>
      <c r="C29" s="190"/>
      <c r="D29" s="11" t="s">
        <v>36</v>
      </c>
      <c r="E29" s="99">
        <v>3</v>
      </c>
      <c r="F29" s="99">
        <v>2</v>
      </c>
      <c r="G29" s="99">
        <v>1</v>
      </c>
      <c r="H29" s="99">
        <v>2</v>
      </c>
      <c r="I29" s="99">
        <v>1</v>
      </c>
      <c r="J29" s="99">
        <v>2</v>
      </c>
      <c r="K29" s="99">
        <v>1</v>
      </c>
      <c r="L29" s="99">
        <v>2</v>
      </c>
      <c r="M29" s="99">
        <v>1</v>
      </c>
      <c r="N29" s="99">
        <v>2</v>
      </c>
      <c r="O29" s="99">
        <v>1</v>
      </c>
      <c r="P29" s="99">
        <v>2</v>
      </c>
      <c r="Q29" s="99">
        <v>2</v>
      </c>
      <c r="R29" s="99">
        <v>2</v>
      </c>
      <c r="S29" s="99">
        <v>2</v>
      </c>
      <c r="T29" s="99">
        <v>2</v>
      </c>
      <c r="U29" s="99">
        <v>2</v>
      </c>
      <c r="V29" s="99"/>
      <c r="W29" s="100">
        <f t="shared" si="0"/>
        <v>30</v>
      </c>
      <c r="X29" s="25"/>
      <c r="Y29" s="25"/>
      <c r="Z29" s="101">
        <v>1</v>
      </c>
      <c r="AA29" s="99">
        <v>1</v>
      </c>
      <c r="AB29" s="99">
        <v>1</v>
      </c>
      <c r="AC29" s="99">
        <v>1</v>
      </c>
      <c r="AD29" s="99">
        <v>1</v>
      </c>
      <c r="AE29" s="99"/>
      <c r="AF29" s="99">
        <v>1</v>
      </c>
      <c r="AG29" s="99">
        <v>1</v>
      </c>
      <c r="AH29" s="99">
        <v>1</v>
      </c>
      <c r="AI29" s="99">
        <v>1</v>
      </c>
      <c r="AJ29" s="99">
        <v>1</v>
      </c>
      <c r="AK29" s="99">
        <v>1</v>
      </c>
      <c r="AL29" s="99">
        <v>1</v>
      </c>
      <c r="AM29" s="99">
        <v>1</v>
      </c>
      <c r="AN29" s="99">
        <v>1</v>
      </c>
      <c r="AO29" s="99">
        <v>1</v>
      </c>
      <c r="AP29" s="99">
        <v>1</v>
      </c>
      <c r="AQ29" s="99">
        <v>2</v>
      </c>
      <c r="AR29" s="99">
        <v>1</v>
      </c>
      <c r="AS29" s="99">
        <v>1</v>
      </c>
      <c r="AT29" s="99">
        <v>1</v>
      </c>
      <c r="AU29" s="99">
        <v>1</v>
      </c>
      <c r="AV29" s="99">
        <v>1</v>
      </c>
      <c r="AW29" s="105">
        <v>1</v>
      </c>
      <c r="AX29" s="105"/>
      <c r="AY29" s="106">
        <f>SUM(Z29:AW29)</f>
        <v>24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14"/>
      <c r="BJ29" s="14"/>
    </row>
    <row r="30" spans="1:62" ht="15">
      <c r="A30" s="195"/>
      <c r="B30" s="186"/>
      <c r="C30" s="188" t="s">
        <v>182</v>
      </c>
      <c r="D30" s="11" t="s">
        <v>42</v>
      </c>
      <c r="E30" s="167"/>
      <c r="F30" s="167"/>
      <c r="G30" s="167"/>
      <c r="H30" s="167"/>
      <c r="I30" s="167"/>
      <c r="J30" s="167">
        <v>2</v>
      </c>
      <c r="K30" s="167">
        <v>2</v>
      </c>
      <c r="L30" s="167">
        <v>2</v>
      </c>
      <c r="M30" s="167">
        <v>2</v>
      </c>
      <c r="N30" s="167">
        <v>2</v>
      </c>
      <c r="O30" s="167">
        <v>2</v>
      </c>
      <c r="P30" s="167">
        <v>2</v>
      </c>
      <c r="Q30" s="167">
        <v>2</v>
      </c>
      <c r="R30" s="167">
        <v>2</v>
      </c>
      <c r="S30" s="167">
        <v>2</v>
      </c>
      <c r="T30" s="167">
        <v>2</v>
      </c>
      <c r="U30" s="167">
        <v>2</v>
      </c>
      <c r="V30" s="167"/>
      <c r="W30" s="168">
        <f aca="true" t="shared" si="2" ref="W30:W35">SUM(E30:V30)</f>
        <v>24</v>
      </c>
      <c r="X30" s="25"/>
      <c r="Y30" s="25"/>
      <c r="Z30" s="114">
        <v>2</v>
      </c>
      <c r="AA30" s="167">
        <v>2</v>
      </c>
      <c r="AB30" s="167">
        <v>2</v>
      </c>
      <c r="AC30" s="167">
        <v>2</v>
      </c>
      <c r="AD30" s="167">
        <v>2</v>
      </c>
      <c r="AE30" s="167"/>
      <c r="AF30" s="167">
        <v>2</v>
      </c>
      <c r="AG30" s="167">
        <v>2</v>
      </c>
      <c r="AH30" s="167">
        <v>2</v>
      </c>
      <c r="AI30" s="167">
        <v>2</v>
      </c>
      <c r="AJ30" s="167">
        <v>2</v>
      </c>
      <c r="AK30" s="167">
        <v>2</v>
      </c>
      <c r="AL30" s="167">
        <v>2</v>
      </c>
      <c r="AM30" s="167">
        <v>2</v>
      </c>
      <c r="AN30" s="167">
        <v>2</v>
      </c>
      <c r="AO30" s="167">
        <v>2</v>
      </c>
      <c r="AP30" s="167">
        <v>2</v>
      </c>
      <c r="AQ30" s="167">
        <v>2</v>
      </c>
      <c r="AR30" s="167">
        <v>2</v>
      </c>
      <c r="AS30" s="167"/>
      <c r="AT30" s="167"/>
      <c r="AU30" s="167"/>
      <c r="AV30" s="167"/>
      <c r="AW30" s="155"/>
      <c r="AX30" s="155" t="s">
        <v>179</v>
      </c>
      <c r="AY30" s="156">
        <f aca="true" t="shared" si="3" ref="AY30:AY35">SUM(Z30:AX30)</f>
        <v>36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14"/>
      <c r="BJ30" s="14"/>
    </row>
    <row r="31" spans="1:62" ht="15">
      <c r="A31" s="195"/>
      <c r="B31" s="187"/>
      <c r="C31" s="189"/>
      <c r="D31" s="11" t="s">
        <v>36</v>
      </c>
      <c r="E31" s="99"/>
      <c r="F31" s="99"/>
      <c r="G31" s="99"/>
      <c r="H31" s="99"/>
      <c r="I31" s="99"/>
      <c r="J31" s="99">
        <v>1</v>
      </c>
      <c r="K31" s="99">
        <v>1</v>
      </c>
      <c r="L31" s="99">
        <v>1</v>
      </c>
      <c r="M31" s="99">
        <v>1</v>
      </c>
      <c r="N31" s="99">
        <v>1</v>
      </c>
      <c r="O31" s="99">
        <v>1</v>
      </c>
      <c r="P31" s="99">
        <v>1</v>
      </c>
      <c r="Q31" s="99">
        <v>1</v>
      </c>
      <c r="R31" s="99">
        <v>1</v>
      </c>
      <c r="S31" s="99">
        <v>1</v>
      </c>
      <c r="T31" s="99">
        <v>1</v>
      </c>
      <c r="U31" s="99">
        <v>1</v>
      </c>
      <c r="V31" s="99"/>
      <c r="W31" s="168">
        <f t="shared" si="2"/>
        <v>12</v>
      </c>
      <c r="X31" s="25"/>
      <c r="Y31" s="25"/>
      <c r="Z31" s="101">
        <v>1</v>
      </c>
      <c r="AA31" s="99">
        <v>1</v>
      </c>
      <c r="AB31" s="99">
        <v>1</v>
      </c>
      <c r="AC31" s="99">
        <v>1</v>
      </c>
      <c r="AD31" s="99">
        <v>1</v>
      </c>
      <c r="AE31" s="99"/>
      <c r="AF31" s="99">
        <v>1</v>
      </c>
      <c r="AG31" s="99">
        <v>1</v>
      </c>
      <c r="AH31" s="99">
        <v>1</v>
      </c>
      <c r="AI31" s="99">
        <v>1</v>
      </c>
      <c r="AJ31" s="99">
        <v>1</v>
      </c>
      <c r="AK31" s="99">
        <v>1</v>
      </c>
      <c r="AL31" s="99">
        <v>1</v>
      </c>
      <c r="AM31" s="99">
        <v>1</v>
      </c>
      <c r="AN31" s="99">
        <v>1</v>
      </c>
      <c r="AO31" s="99">
        <v>1</v>
      </c>
      <c r="AP31" s="99">
        <v>1</v>
      </c>
      <c r="AQ31" s="99">
        <v>1</v>
      </c>
      <c r="AR31" s="99">
        <v>1</v>
      </c>
      <c r="AS31" s="99"/>
      <c r="AT31" s="99"/>
      <c r="AU31" s="99"/>
      <c r="AV31" s="99"/>
      <c r="AW31" s="105"/>
      <c r="AX31" s="105"/>
      <c r="AY31" s="156">
        <f t="shared" si="3"/>
        <v>18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14"/>
      <c r="BJ31" s="14"/>
    </row>
    <row r="32" spans="1:62" ht="15">
      <c r="A32" s="195"/>
      <c r="B32" s="186"/>
      <c r="C32" s="188" t="s">
        <v>183</v>
      </c>
      <c r="D32" s="11" t="s">
        <v>42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68">
        <f t="shared" si="2"/>
        <v>0</v>
      </c>
      <c r="X32" s="25"/>
      <c r="Y32" s="25"/>
      <c r="Z32" s="114">
        <v>4</v>
      </c>
      <c r="AA32" s="167">
        <v>4</v>
      </c>
      <c r="AB32" s="167">
        <v>4</v>
      </c>
      <c r="AC32" s="167">
        <v>4</v>
      </c>
      <c r="AD32" s="167">
        <v>4</v>
      </c>
      <c r="AE32" s="167"/>
      <c r="AF32" s="167">
        <v>4</v>
      </c>
      <c r="AG32" s="167">
        <v>4</v>
      </c>
      <c r="AH32" s="167">
        <v>4</v>
      </c>
      <c r="AI32" s="167">
        <v>4</v>
      </c>
      <c r="AJ32" s="167">
        <v>4</v>
      </c>
      <c r="AK32" s="167">
        <v>4</v>
      </c>
      <c r="AL32" s="167">
        <v>4</v>
      </c>
      <c r="AM32" s="167">
        <v>4</v>
      </c>
      <c r="AN32" s="167">
        <v>4</v>
      </c>
      <c r="AO32" s="167">
        <v>4</v>
      </c>
      <c r="AP32" s="167"/>
      <c r="AQ32" s="167"/>
      <c r="AR32" s="167"/>
      <c r="AS32" s="167"/>
      <c r="AT32" s="167"/>
      <c r="AU32" s="167"/>
      <c r="AV32" s="167"/>
      <c r="AW32" s="155"/>
      <c r="AX32" s="155" t="s">
        <v>179</v>
      </c>
      <c r="AY32" s="156">
        <f t="shared" si="3"/>
        <v>60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14"/>
      <c r="BJ32" s="14"/>
    </row>
    <row r="33" spans="1:62" ht="15">
      <c r="A33" s="195"/>
      <c r="B33" s="187"/>
      <c r="C33" s="189"/>
      <c r="D33" s="11" t="s">
        <v>36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68">
        <f t="shared" si="2"/>
        <v>0</v>
      </c>
      <c r="X33" s="25"/>
      <c r="Y33" s="25"/>
      <c r="Z33" s="101">
        <v>2</v>
      </c>
      <c r="AA33" s="99">
        <v>2</v>
      </c>
      <c r="AB33" s="99">
        <v>2</v>
      </c>
      <c r="AC33" s="99">
        <v>2</v>
      </c>
      <c r="AD33" s="99">
        <v>2</v>
      </c>
      <c r="AE33" s="99"/>
      <c r="AF33" s="99">
        <v>2</v>
      </c>
      <c r="AG33" s="99">
        <v>2</v>
      </c>
      <c r="AH33" s="99">
        <v>2</v>
      </c>
      <c r="AI33" s="99">
        <v>2</v>
      </c>
      <c r="AJ33" s="99">
        <v>2</v>
      </c>
      <c r="AK33" s="99">
        <v>2</v>
      </c>
      <c r="AL33" s="99">
        <v>2</v>
      </c>
      <c r="AM33" s="99">
        <v>2</v>
      </c>
      <c r="AN33" s="99">
        <v>2</v>
      </c>
      <c r="AO33" s="99">
        <v>2</v>
      </c>
      <c r="AP33" s="99"/>
      <c r="AQ33" s="99"/>
      <c r="AR33" s="99"/>
      <c r="AS33" s="99"/>
      <c r="AT33" s="99"/>
      <c r="AU33" s="99"/>
      <c r="AV33" s="99"/>
      <c r="AW33" s="105"/>
      <c r="AX33" s="105"/>
      <c r="AY33" s="106">
        <f t="shared" si="3"/>
        <v>30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14"/>
      <c r="BJ33" s="14"/>
    </row>
    <row r="34" spans="1:62" ht="15">
      <c r="A34" s="195"/>
      <c r="B34" s="191" t="s">
        <v>53</v>
      </c>
      <c r="C34" s="192" t="s">
        <v>34</v>
      </c>
      <c r="D34" s="209" t="s">
        <v>66</v>
      </c>
      <c r="E34" s="12"/>
      <c r="F34" s="12"/>
      <c r="G34" s="12"/>
      <c r="H34" s="12"/>
      <c r="I34" s="12"/>
      <c r="J34" s="12"/>
      <c r="K34" s="12"/>
      <c r="L34" s="15"/>
      <c r="M34" s="15"/>
      <c r="N34" s="15"/>
      <c r="O34" s="15"/>
      <c r="P34" s="15"/>
      <c r="Q34" s="15"/>
      <c r="R34" s="15"/>
      <c r="S34" s="15"/>
      <c r="T34" s="15"/>
      <c r="U34" s="12"/>
      <c r="V34" s="12"/>
      <c r="W34" s="168">
        <f t="shared" si="2"/>
        <v>0</v>
      </c>
      <c r="X34" s="25"/>
      <c r="Y34" s="25"/>
      <c r="Z34" s="3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34"/>
      <c r="AX34" s="34"/>
      <c r="AY34" s="156">
        <f t="shared" si="3"/>
        <v>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14"/>
      <c r="BJ34" s="13"/>
    </row>
    <row r="35" spans="1:62" ht="15">
      <c r="A35" s="195"/>
      <c r="B35" s="191"/>
      <c r="C35" s="192"/>
      <c r="D35" s="2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68">
        <f t="shared" si="2"/>
        <v>0</v>
      </c>
      <c r="X35" s="25"/>
      <c r="Y35" s="25"/>
      <c r="Z35" s="49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34"/>
      <c r="AX35" s="34"/>
      <c r="AY35" s="156">
        <f t="shared" si="3"/>
        <v>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14"/>
      <c r="BJ35" s="14"/>
    </row>
    <row r="36" spans="1:62" ht="15">
      <c r="A36" s="195"/>
      <c r="B36" s="186" t="s">
        <v>54</v>
      </c>
      <c r="C36" s="188" t="s">
        <v>113</v>
      </c>
      <c r="D36" s="11" t="s">
        <v>42</v>
      </c>
      <c r="E36" s="12">
        <v>4</v>
      </c>
      <c r="F36" s="12">
        <v>4</v>
      </c>
      <c r="G36" s="12">
        <v>4</v>
      </c>
      <c r="H36" s="12">
        <v>4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2</v>
      </c>
      <c r="P36" s="12">
        <v>2</v>
      </c>
      <c r="Q36" s="12">
        <v>2</v>
      </c>
      <c r="R36" s="12">
        <v>2</v>
      </c>
      <c r="S36" s="12">
        <v>2</v>
      </c>
      <c r="T36" s="12">
        <v>2</v>
      </c>
      <c r="U36" s="12">
        <v>2</v>
      </c>
      <c r="V36" s="12" t="s">
        <v>180</v>
      </c>
      <c r="W36" s="77">
        <f aca="true" t="shared" si="4" ref="W36:W43">SUM(E36:U36)</f>
        <v>42</v>
      </c>
      <c r="X36" s="25"/>
      <c r="Y36" s="25"/>
      <c r="Z36" s="49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T36" s="12"/>
      <c r="AU36" s="12"/>
      <c r="AV36" s="12"/>
      <c r="AW36" s="34"/>
      <c r="AX36" s="34"/>
      <c r="AY36" s="81">
        <f aca="true" t="shared" si="5" ref="AY36:AY43">SUM(Z36:AW36)</f>
        <v>0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14"/>
      <c r="BJ36" s="14">
        <v>39</v>
      </c>
    </row>
    <row r="37" spans="1:62" ht="15">
      <c r="A37" s="195"/>
      <c r="B37" s="187"/>
      <c r="C37" s="189"/>
      <c r="D37" s="11" t="s">
        <v>36</v>
      </c>
      <c r="E37" s="99">
        <v>2</v>
      </c>
      <c r="F37" s="99">
        <v>2</v>
      </c>
      <c r="G37" s="99">
        <v>2</v>
      </c>
      <c r="H37" s="99">
        <v>2</v>
      </c>
      <c r="I37" s="99">
        <v>1</v>
      </c>
      <c r="J37" s="99">
        <v>1</v>
      </c>
      <c r="K37" s="99">
        <v>1</v>
      </c>
      <c r="L37" s="99">
        <v>1</v>
      </c>
      <c r="M37" s="99">
        <v>1</v>
      </c>
      <c r="N37" s="99">
        <v>1</v>
      </c>
      <c r="O37" s="99">
        <v>1</v>
      </c>
      <c r="P37" s="99">
        <v>1</v>
      </c>
      <c r="Q37" s="99">
        <v>1</v>
      </c>
      <c r="R37" s="99">
        <v>1</v>
      </c>
      <c r="S37" s="99">
        <v>1</v>
      </c>
      <c r="T37" s="99">
        <v>1</v>
      </c>
      <c r="U37" s="99">
        <v>1</v>
      </c>
      <c r="V37" s="99"/>
      <c r="W37" s="100">
        <f t="shared" si="4"/>
        <v>21</v>
      </c>
      <c r="X37" s="25"/>
      <c r="Y37" s="25"/>
      <c r="Z37" s="101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105"/>
      <c r="AX37" s="105"/>
      <c r="AY37" s="106">
        <f t="shared" si="5"/>
        <v>0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14"/>
      <c r="BJ37" s="14"/>
    </row>
    <row r="38" spans="1:62" ht="15">
      <c r="A38" s="195"/>
      <c r="B38" s="186" t="s">
        <v>63</v>
      </c>
      <c r="C38" s="188" t="s">
        <v>110</v>
      </c>
      <c r="D38" s="11" t="s">
        <v>42</v>
      </c>
      <c r="E38" s="12"/>
      <c r="F38" s="12"/>
      <c r="G38" s="12"/>
      <c r="H38" s="12"/>
      <c r="I38" s="12"/>
      <c r="J38" s="12">
        <v>2</v>
      </c>
      <c r="K38" s="12">
        <v>2</v>
      </c>
      <c r="L38" s="12">
        <v>2</v>
      </c>
      <c r="M38" s="12">
        <v>2</v>
      </c>
      <c r="N38" s="12">
        <v>2</v>
      </c>
      <c r="O38" s="12">
        <v>2</v>
      </c>
      <c r="P38" s="12">
        <v>2</v>
      </c>
      <c r="Q38" s="12">
        <v>2</v>
      </c>
      <c r="R38" s="12">
        <v>2</v>
      </c>
      <c r="S38" s="12">
        <v>2</v>
      </c>
      <c r="T38" s="12">
        <v>2</v>
      </c>
      <c r="U38" s="12">
        <v>2</v>
      </c>
      <c r="V38" s="12"/>
      <c r="W38" s="77">
        <f t="shared" si="4"/>
        <v>24</v>
      </c>
      <c r="X38" s="25"/>
      <c r="Y38" s="25"/>
      <c r="Z38" s="49">
        <v>2</v>
      </c>
      <c r="AA38" s="12">
        <v>2</v>
      </c>
      <c r="AB38" s="12">
        <v>2</v>
      </c>
      <c r="AC38" s="12">
        <v>2</v>
      </c>
      <c r="AD38" s="12">
        <v>2</v>
      </c>
      <c r="AE38" s="169" t="s">
        <v>145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34"/>
      <c r="AX38" s="34"/>
      <c r="AY38" s="81">
        <f t="shared" si="5"/>
        <v>10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14"/>
      <c r="BJ38" s="14">
        <v>37</v>
      </c>
    </row>
    <row r="39" spans="1:62" ht="17.25" customHeight="1">
      <c r="A39" s="195"/>
      <c r="B39" s="187"/>
      <c r="C39" s="187"/>
      <c r="D39" s="11" t="s">
        <v>36</v>
      </c>
      <c r="E39" s="99"/>
      <c r="F39" s="99"/>
      <c r="G39" s="99"/>
      <c r="H39" s="99"/>
      <c r="I39" s="99"/>
      <c r="J39" s="99">
        <v>1</v>
      </c>
      <c r="K39" s="99">
        <v>1</v>
      </c>
      <c r="L39" s="99">
        <v>1</v>
      </c>
      <c r="M39" s="99">
        <v>1</v>
      </c>
      <c r="N39" s="99">
        <v>1</v>
      </c>
      <c r="O39" s="99">
        <v>1</v>
      </c>
      <c r="P39" s="99">
        <v>1</v>
      </c>
      <c r="Q39" s="99">
        <v>1</v>
      </c>
      <c r="R39" s="99">
        <v>1</v>
      </c>
      <c r="S39" s="99">
        <v>1</v>
      </c>
      <c r="T39" s="99">
        <v>1</v>
      </c>
      <c r="U39" s="99">
        <v>1</v>
      </c>
      <c r="V39" s="99"/>
      <c r="W39" s="100">
        <f t="shared" si="4"/>
        <v>12</v>
      </c>
      <c r="X39" s="25"/>
      <c r="Y39" s="25"/>
      <c r="Z39" s="101">
        <v>1</v>
      </c>
      <c r="AA39" s="99">
        <v>1</v>
      </c>
      <c r="AB39" s="99">
        <v>1</v>
      </c>
      <c r="AC39" s="99">
        <v>1</v>
      </c>
      <c r="AD39" s="99">
        <v>1</v>
      </c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105"/>
      <c r="AX39" s="105"/>
      <c r="AY39" s="106">
        <f t="shared" si="5"/>
        <v>5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14"/>
      <c r="BJ39" s="14"/>
    </row>
    <row r="40" spans="1:62" ht="21.75" customHeight="1">
      <c r="A40" s="195"/>
      <c r="B40" s="186" t="s">
        <v>55</v>
      </c>
      <c r="C40" s="186" t="s">
        <v>114</v>
      </c>
      <c r="D40" s="11" t="s">
        <v>42</v>
      </c>
      <c r="E40" s="12">
        <v>4</v>
      </c>
      <c r="F40" s="12">
        <v>4</v>
      </c>
      <c r="G40" s="12">
        <v>4</v>
      </c>
      <c r="H40" s="12">
        <v>4</v>
      </c>
      <c r="I40" s="12">
        <v>4</v>
      </c>
      <c r="J40" s="12">
        <v>2</v>
      </c>
      <c r="K40" s="12">
        <v>2</v>
      </c>
      <c r="L40" s="12">
        <v>2</v>
      </c>
      <c r="M40" s="12">
        <v>2</v>
      </c>
      <c r="N40" s="12">
        <v>2</v>
      </c>
      <c r="O40" s="12">
        <v>2</v>
      </c>
      <c r="P40" s="12">
        <v>2</v>
      </c>
      <c r="Q40" s="12">
        <v>2</v>
      </c>
      <c r="R40" s="12">
        <v>2</v>
      </c>
      <c r="S40" s="12">
        <v>2</v>
      </c>
      <c r="T40" s="12">
        <v>2</v>
      </c>
      <c r="U40" s="12"/>
      <c r="V40" s="12" t="s">
        <v>179</v>
      </c>
      <c r="W40" s="77">
        <f t="shared" si="4"/>
        <v>42</v>
      </c>
      <c r="X40" s="25"/>
      <c r="Y40" s="25"/>
      <c r="Z40" s="4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34"/>
      <c r="AX40" s="34"/>
      <c r="AY40" s="81">
        <f t="shared" si="5"/>
        <v>0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14"/>
      <c r="BJ40" s="14">
        <v>42</v>
      </c>
    </row>
    <row r="41" spans="1:62" ht="22.5" customHeight="1">
      <c r="A41" s="195"/>
      <c r="B41" s="187"/>
      <c r="C41" s="187"/>
      <c r="D41" s="11" t="s">
        <v>36</v>
      </c>
      <c r="E41" s="99">
        <v>2</v>
      </c>
      <c r="F41" s="99">
        <v>2</v>
      </c>
      <c r="G41" s="99">
        <v>2</v>
      </c>
      <c r="H41" s="99">
        <v>2</v>
      </c>
      <c r="I41" s="99">
        <v>2</v>
      </c>
      <c r="J41" s="99">
        <v>1</v>
      </c>
      <c r="K41" s="99">
        <v>1</v>
      </c>
      <c r="L41" s="99">
        <v>1</v>
      </c>
      <c r="M41" s="99">
        <v>1</v>
      </c>
      <c r="N41" s="99">
        <v>1</v>
      </c>
      <c r="O41" s="99">
        <v>1</v>
      </c>
      <c r="P41" s="99">
        <v>1</v>
      </c>
      <c r="Q41" s="99">
        <v>1</v>
      </c>
      <c r="R41" s="99">
        <v>1</v>
      </c>
      <c r="S41" s="99">
        <v>1</v>
      </c>
      <c r="T41" s="99">
        <v>1</v>
      </c>
      <c r="U41" s="99"/>
      <c r="V41" s="99"/>
      <c r="W41" s="100">
        <f t="shared" si="4"/>
        <v>21</v>
      </c>
      <c r="X41" s="25"/>
      <c r="Y41" s="25"/>
      <c r="Z41" s="101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105"/>
      <c r="AX41" s="105"/>
      <c r="AY41" s="106">
        <f t="shared" si="5"/>
        <v>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14"/>
      <c r="BJ41" s="14"/>
    </row>
    <row r="42" spans="1:62" ht="21" customHeight="1">
      <c r="A42" s="195"/>
      <c r="B42" s="186" t="s">
        <v>56</v>
      </c>
      <c r="C42" s="188" t="s">
        <v>115</v>
      </c>
      <c r="D42" s="11" t="s">
        <v>42</v>
      </c>
      <c r="E42" s="12">
        <v>2</v>
      </c>
      <c r="F42" s="12">
        <v>2</v>
      </c>
      <c r="G42" s="12">
        <v>4</v>
      </c>
      <c r="H42" s="12">
        <v>2</v>
      </c>
      <c r="I42" s="12">
        <v>6</v>
      </c>
      <c r="J42" s="12">
        <v>2</v>
      </c>
      <c r="K42" s="12">
        <v>4</v>
      </c>
      <c r="L42" s="12">
        <v>2</v>
      </c>
      <c r="M42" s="12">
        <v>4</v>
      </c>
      <c r="N42" s="12">
        <v>2</v>
      </c>
      <c r="O42" s="12">
        <v>2</v>
      </c>
      <c r="P42" s="12"/>
      <c r="Q42" s="12">
        <v>1</v>
      </c>
      <c r="R42" s="12"/>
      <c r="S42" s="12">
        <v>1</v>
      </c>
      <c r="T42" s="12"/>
      <c r="U42" s="12">
        <v>2</v>
      </c>
      <c r="V42" s="12" t="s">
        <v>179</v>
      </c>
      <c r="W42" s="77">
        <f t="shared" si="4"/>
        <v>36</v>
      </c>
      <c r="X42" s="25"/>
      <c r="Y42" s="25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34"/>
      <c r="AX42" s="34"/>
      <c r="AY42" s="81">
        <f t="shared" si="5"/>
        <v>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14"/>
      <c r="BJ42" s="14">
        <v>36</v>
      </c>
    </row>
    <row r="43" spans="1:62" ht="17.25" customHeight="1">
      <c r="A43" s="195"/>
      <c r="B43" s="187"/>
      <c r="C43" s="187"/>
      <c r="D43" s="11" t="s">
        <v>36</v>
      </c>
      <c r="E43" s="99"/>
      <c r="F43" s="99"/>
      <c r="G43" s="99">
        <v>2</v>
      </c>
      <c r="H43" s="99"/>
      <c r="I43" s="99">
        <v>3</v>
      </c>
      <c r="J43" s="99"/>
      <c r="K43" s="99">
        <v>2</v>
      </c>
      <c r="L43" s="99"/>
      <c r="M43" s="99">
        <v>2</v>
      </c>
      <c r="N43" s="99"/>
      <c r="O43" s="99">
        <v>2</v>
      </c>
      <c r="P43" s="99"/>
      <c r="Q43" s="99">
        <v>1</v>
      </c>
      <c r="R43" s="99"/>
      <c r="S43" s="99">
        <v>1</v>
      </c>
      <c r="T43" s="99">
        <v>1</v>
      </c>
      <c r="U43" s="99">
        <v>4</v>
      </c>
      <c r="V43" s="99"/>
      <c r="W43" s="100">
        <f t="shared" si="4"/>
        <v>18</v>
      </c>
      <c r="X43" s="25"/>
      <c r="Y43" s="25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5"/>
      <c r="AX43" s="105"/>
      <c r="AY43" s="106">
        <f t="shared" si="5"/>
        <v>0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14"/>
      <c r="BJ43" s="14"/>
    </row>
    <row r="44" spans="1:62" ht="26.25" customHeight="1">
      <c r="A44" s="195"/>
      <c r="B44" s="191" t="s">
        <v>58</v>
      </c>
      <c r="C44" s="208" t="s">
        <v>138</v>
      </c>
      <c r="D44" s="11" t="s">
        <v>42</v>
      </c>
      <c r="E44" s="15"/>
      <c r="F44" s="15"/>
      <c r="G44" s="15"/>
      <c r="H44" s="15"/>
      <c r="I44" s="15"/>
      <c r="J44" s="15"/>
      <c r="K44" s="15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77"/>
      <c r="X44" s="25"/>
      <c r="Y44" s="25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193"/>
      <c r="AX44" s="160"/>
      <c r="AY44" s="81"/>
      <c r="AZ44" s="27"/>
      <c r="BA44" s="27"/>
      <c r="BB44" s="27"/>
      <c r="BC44" s="27"/>
      <c r="BD44" s="27"/>
      <c r="BE44" s="27"/>
      <c r="BF44" s="27"/>
      <c r="BG44" s="27"/>
      <c r="BH44" s="27"/>
      <c r="BI44" s="14"/>
      <c r="BJ44" s="14"/>
    </row>
    <row r="45" spans="1:62" ht="24.75" customHeight="1">
      <c r="A45" s="59"/>
      <c r="B45" s="191"/>
      <c r="C45" s="191"/>
      <c r="D45" s="11" t="s">
        <v>36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77"/>
      <c r="X45" s="25"/>
      <c r="Y45" s="25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194"/>
      <c r="AX45" s="161"/>
      <c r="AY45" s="81"/>
      <c r="AZ45" s="27"/>
      <c r="BA45" s="27"/>
      <c r="BB45" s="27"/>
      <c r="BC45" s="27"/>
      <c r="BD45" s="27"/>
      <c r="BE45" s="27"/>
      <c r="BF45" s="27"/>
      <c r="BG45" s="27"/>
      <c r="BH45" s="27"/>
      <c r="BI45" s="14"/>
      <c r="BJ45" s="14"/>
    </row>
    <row r="46" spans="1:62" ht="23.25" customHeight="1">
      <c r="A46" s="59"/>
      <c r="B46" s="22" t="s">
        <v>59</v>
      </c>
      <c r="C46" s="197" t="s">
        <v>129</v>
      </c>
      <c r="D46" s="11" t="s">
        <v>42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>
        <v>2</v>
      </c>
      <c r="P46" s="50">
        <v>2</v>
      </c>
      <c r="Q46" s="50">
        <v>2</v>
      </c>
      <c r="R46" s="50">
        <v>1</v>
      </c>
      <c r="S46" s="50">
        <v>2</v>
      </c>
      <c r="T46" s="50">
        <v>1</v>
      </c>
      <c r="U46" s="49">
        <v>2</v>
      </c>
      <c r="V46" s="49"/>
      <c r="W46" s="77">
        <f>SUM(E46:U46)</f>
        <v>12</v>
      </c>
      <c r="X46" s="25"/>
      <c r="Y46" s="25"/>
      <c r="Z46" s="170">
        <v>2</v>
      </c>
      <c r="AA46" s="170">
        <v>2</v>
      </c>
      <c r="AB46" s="170">
        <v>2</v>
      </c>
      <c r="AC46" s="170">
        <v>2</v>
      </c>
      <c r="AD46" s="170">
        <v>2</v>
      </c>
      <c r="AE46" s="170"/>
      <c r="AF46" s="170">
        <v>2</v>
      </c>
      <c r="AG46" s="170">
        <v>2</v>
      </c>
      <c r="AH46" s="170">
        <v>2</v>
      </c>
      <c r="AI46" s="170">
        <v>2</v>
      </c>
      <c r="AJ46" s="170">
        <v>2</v>
      </c>
      <c r="AK46" s="170">
        <v>2</v>
      </c>
      <c r="AL46" s="170">
        <v>2</v>
      </c>
      <c r="AM46" s="170">
        <v>2</v>
      </c>
      <c r="AN46" s="170">
        <v>2</v>
      </c>
      <c r="AO46" s="170">
        <v>2</v>
      </c>
      <c r="AP46" s="170">
        <v>2</v>
      </c>
      <c r="AQ46" s="170">
        <v>2</v>
      </c>
      <c r="AR46" s="170"/>
      <c r="AS46" s="170"/>
      <c r="AT46" s="170"/>
      <c r="AU46" s="170"/>
      <c r="AV46" s="170"/>
      <c r="AW46" s="155"/>
      <c r="AX46" s="155" t="s">
        <v>179</v>
      </c>
      <c r="AY46" s="81">
        <f aca="true" t="shared" si="6" ref="AY46:AY51">SUM(Z46:AW46)</f>
        <v>34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14"/>
      <c r="BJ46" s="13">
        <v>40</v>
      </c>
    </row>
    <row r="47" spans="1:62" ht="26.25" customHeight="1">
      <c r="A47" s="59"/>
      <c r="B47" s="23"/>
      <c r="C47" s="190"/>
      <c r="D47" s="11" t="s">
        <v>36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>
        <v>1</v>
      </c>
      <c r="P47" s="101">
        <v>1</v>
      </c>
      <c r="Q47" s="101">
        <v>1</v>
      </c>
      <c r="R47" s="101">
        <v>1</v>
      </c>
      <c r="S47" s="101">
        <v>1</v>
      </c>
      <c r="T47" s="101">
        <v>1</v>
      </c>
      <c r="U47" s="101"/>
      <c r="V47" s="101"/>
      <c r="W47" s="100">
        <f>SUM(E47:U47)</f>
        <v>6</v>
      </c>
      <c r="X47" s="25"/>
      <c r="Y47" s="25"/>
      <c r="Z47" s="101">
        <v>1</v>
      </c>
      <c r="AA47" s="101">
        <v>1</v>
      </c>
      <c r="AB47" s="101">
        <v>1</v>
      </c>
      <c r="AC47" s="101">
        <v>1</v>
      </c>
      <c r="AD47" s="101">
        <v>1</v>
      </c>
      <c r="AE47" s="101"/>
      <c r="AF47" s="101">
        <v>1</v>
      </c>
      <c r="AG47" s="101">
        <v>1</v>
      </c>
      <c r="AH47" s="101">
        <v>1</v>
      </c>
      <c r="AI47" s="101">
        <v>1</v>
      </c>
      <c r="AJ47" s="101">
        <v>1</v>
      </c>
      <c r="AK47" s="101">
        <v>1</v>
      </c>
      <c r="AL47" s="101">
        <v>1</v>
      </c>
      <c r="AM47" s="101">
        <v>1</v>
      </c>
      <c r="AN47" s="101">
        <v>1</v>
      </c>
      <c r="AO47" s="101">
        <v>1</v>
      </c>
      <c r="AP47" s="101">
        <v>1</v>
      </c>
      <c r="AQ47" s="101">
        <v>1</v>
      </c>
      <c r="AR47" s="114"/>
      <c r="AS47" s="114"/>
      <c r="AT47" s="114"/>
      <c r="AU47" s="114"/>
      <c r="AV47" s="114"/>
      <c r="AW47" s="171"/>
      <c r="AX47" s="171"/>
      <c r="AY47" s="104">
        <f t="shared" si="6"/>
        <v>17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14"/>
      <c r="BJ47" s="14"/>
    </row>
    <row r="48" spans="1:62" ht="24" customHeight="1">
      <c r="A48" s="195"/>
      <c r="B48" s="23" t="s">
        <v>131</v>
      </c>
      <c r="C48" s="57" t="s">
        <v>67</v>
      </c>
      <c r="D48" s="11"/>
      <c r="E48" s="49"/>
      <c r="F48" s="49"/>
      <c r="G48" s="49"/>
      <c r="H48" s="49"/>
      <c r="I48" s="49"/>
      <c r="J48" s="49"/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49"/>
      <c r="V48" s="49"/>
      <c r="W48" s="77"/>
      <c r="X48" s="25"/>
      <c r="Y48" s="25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3">
        <v>6</v>
      </c>
      <c r="AQ48" s="173">
        <v>12</v>
      </c>
      <c r="AR48" s="172"/>
      <c r="AS48" s="173">
        <v>12</v>
      </c>
      <c r="AT48" s="173">
        <v>12</v>
      </c>
      <c r="AU48" s="173">
        <v>12</v>
      </c>
      <c r="AV48" s="173">
        <v>12</v>
      </c>
      <c r="AW48" s="174">
        <v>6</v>
      </c>
      <c r="AX48" s="171"/>
      <c r="AY48" s="80">
        <f t="shared" si="6"/>
        <v>72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14"/>
      <c r="BJ48" s="13"/>
    </row>
    <row r="49" spans="1:62" ht="25.5" customHeight="1">
      <c r="A49" s="195"/>
      <c r="B49" s="186" t="s">
        <v>116</v>
      </c>
      <c r="C49" s="188" t="s">
        <v>130</v>
      </c>
      <c r="D49" s="11" t="s">
        <v>42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77">
        <f>SUM(E49:U49)</f>
        <v>0</v>
      </c>
      <c r="X49" s="27"/>
      <c r="Y49" s="27"/>
      <c r="Z49" s="114">
        <v>1</v>
      </c>
      <c r="AA49" s="114">
        <v>1</v>
      </c>
      <c r="AB49" s="114">
        <v>1</v>
      </c>
      <c r="AC49" s="114">
        <v>2</v>
      </c>
      <c r="AD49" s="114">
        <v>2</v>
      </c>
      <c r="AE49" s="114">
        <v>1</v>
      </c>
      <c r="AF49" s="114">
        <v>2</v>
      </c>
      <c r="AG49" s="114">
        <v>2</v>
      </c>
      <c r="AH49" s="114">
        <v>4</v>
      </c>
      <c r="AI49" s="114">
        <v>4</v>
      </c>
      <c r="AJ49" s="114">
        <v>4</v>
      </c>
      <c r="AK49" s="114">
        <v>4</v>
      </c>
      <c r="AL49" s="114">
        <v>4</v>
      </c>
      <c r="AM49" s="114">
        <v>4</v>
      </c>
      <c r="AN49" s="114">
        <v>3</v>
      </c>
      <c r="AO49" s="114">
        <v>3</v>
      </c>
      <c r="AP49" s="114">
        <v>3</v>
      </c>
      <c r="AQ49" s="114">
        <v>3</v>
      </c>
      <c r="AR49" s="114">
        <v>3</v>
      </c>
      <c r="AS49" s="114"/>
      <c r="AT49" s="114"/>
      <c r="AU49" s="114">
        <v>2</v>
      </c>
      <c r="AV49" s="114"/>
      <c r="AW49" s="171"/>
      <c r="AX49" s="171" t="s">
        <v>179</v>
      </c>
      <c r="AY49" s="80">
        <f t="shared" si="6"/>
        <v>53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14"/>
      <c r="BJ49" s="14">
        <v>61</v>
      </c>
    </row>
    <row r="50" spans="1:62" ht="27.75" customHeight="1">
      <c r="A50" s="195"/>
      <c r="B50" s="187"/>
      <c r="C50" s="187"/>
      <c r="D50" s="11" t="s">
        <v>36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0">
        <f>SUM(E50:U50)</f>
        <v>0</v>
      </c>
      <c r="X50" s="27"/>
      <c r="Y50" s="27"/>
      <c r="Z50" s="114"/>
      <c r="AA50" s="101">
        <v>1</v>
      </c>
      <c r="AB50" s="101"/>
      <c r="AC50" s="101">
        <v>1</v>
      </c>
      <c r="AD50" s="101">
        <v>1</v>
      </c>
      <c r="AE50" s="101"/>
      <c r="AF50" s="101">
        <v>2</v>
      </c>
      <c r="AG50" s="101">
        <v>1</v>
      </c>
      <c r="AH50" s="101">
        <v>2</v>
      </c>
      <c r="AI50" s="101">
        <v>2</v>
      </c>
      <c r="AJ50" s="101">
        <v>2</v>
      </c>
      <c r="AK50" s="101">
        <v>2</v>
      </c>
      <c r="AL50" s="101">
        <v>2</v>
      </c>
      <c r="AM50" s="101">
        <v>2</v>
      </c>
      <c r="AN50" s="101">
        <v>2</v>
      </c>
      <c r="AO50" s="101">
        <v>1</v>
      </c>
      <c r="AP50" s="101">
        <v>2</v>
      </c>
      <c r="AQ50" s="101">
        <v>1</v>
      </c>
      <c r="AR50" s="101">
        <v>2</v>
      </c>
      <c r="AS50" s="101"/>
      <c r="AT50" s="101"/>
      <c r="AU50" s="101">
        <v>1</v>
      </c>
      <c r="AV50" s="101"/>
      <c r="AW50" s="103"/>
      <c r="AX50" s="171"/>
      <c r="AY50" s="104">
        <f t="shared" si="6"/>
        <v>27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14"/>
      <c r="BJ50" s="14"/>
    </row>
    <row r="51" spans="1:62" ht="19.5" customHeight="1">
      <c r="A51" s="195"/>
      <c r="B51" s="115" t="s">
        <v>132</v>
      </c>
      <c r="C51" s="55" t="s">
        <v>67</v>
      </c>
      <c r="D51" s="11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77"/>
      <c r="X51" s="27"/>
      <c r="Y51" s="27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58">
        <v>18</v>
      </c>
      <c r="AS51" s="158">
        <v>12</v>
      </c>
      <c r="AT51" s="158">
        <v>12</v>
      </c>
      <c r="AU51" s="158">
        <v>12</v>
      </c>
      <c r="AV51" s="158">
        <v>12</v>
      </c>
      <c r="AW51" s="174">
        <v>6</v>
      </c>
      <c r="AX51" s="171"/>
      <c r="AY51" s="80">
        <f t="shared" si="6"/>
        <v>72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14"/>
      <c r="BJ51" s="14">
        <v>36</v>
      </c>
    </row>
    <row r="52" spans="1:62" ht="23.25" customHeight="1">
      <c r="A52" s="195"/>
      <c r="B52" s="186" t="s">
        <v>133</v>
      </c>
      <c r="C52" s="197" t="s">
        <v>136</v>
      </c>
      <c r="D52" s="11" t="s">
        <v>42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77">
        <f>SUM(E52:U52)</f>
        <v>0</v>
      </c>
      <c r="X52" s="27"/>
      <c r="Y52" s="27"/>
      <c r="Z52" s="114"/>
      <c r="AA52" s="114"/>
      <c r="AB52" s="114"/>
      <c r="AC52" s="114"/>
      <c r="AD52" s="114"/>
      <c r="AE52" s="114"/>
      <c r="AF52" s="114">
        <v>1</v>
      </c>
      <c r="AG52" s="114"/>
      <c r="AH52" s="114">
        <v>1</v>
      </c>
      <c r="AI52" s="114">
        <v>1</v>
      </c>
      <c r="AJ52" s="114">
        <v>1</v>
      </c>
      <c r="AK52" s="114">
        <v>1</v>
      </c>
      <c r="AL52" s="114">
        <v>3</v>
      </c>
      <c r="AM52" s="114">
        <v>3</v>
      </c>
      <c r="AN52" s="114">
        <v>4</v>
      </c>
      <c r="AO52" s="114">
        <v>4</v>
      </c>
      <c r="AP52" s="114">
        <v>4</v>
      </c>
      <c r="AQ52" s="114">
        <v>3</v>
      </c>
      <c r="AR52" s="114">
        <v>3</v>
      </c>
      <c r="AS52" s="114">
        <v>2</v>
      </c>
      <c r="AT52" s="114">
        <v>2</v>
      </c>
      <c r="AU52" s="114">
        <v>3</v>
      </c>
      <c r="AV52" s="114">
        <v>6</v>
      </c>
      <c r="AW52" s="171">
        <v>6</v>
      </c>
      <c r="AX52" s="171" t="s">
        <v>179</v>
      </c>
      <c r="AY52" s="80">
        <f aca="true" t="shared" si="7" ref="AY52:AY57">SUM(Z52:AW52)</f>
        <v>48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14"/>
      <c r="BJ52" s="14">
        <v>37</v>
      </c>
    </row>
    <row r="53" spans="1:62" ht="24" customHeight="1">
      <c r="A53" s="195"/>
      <c r="B53" s="187"/>
      <c r="C53" s="190"/>
      <c r="D53" s="11" t="s">
        <v>36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0">
        <f>SUM(E53:U53)</f>
        <v>0</v>
      </c>
      <c r="X53" s="27"/>
      <c r="Y53" s="27"/>
      <c r="Z53" s="101"/>
      <c r="AA53" s="101"/>
      <c r="AB53" s="101"/>
      <c r="AC53" s="101"/>
      <c r="AD53" s="101"/>
      <c r="AE53" s="101"/>
      <c r="AF53" s="101"/>
      <c r="AG53" s="101"/>
      <c r="AH53" s="101">
        <v>1</v>
      </c>
      <c r="AI53" s="101"/>
      <c r="AJ53" s="101">
        <v>1</v>
      </c>
      <c r="AK53" s="101"/>
      <c r="AL53" s="101">
        <v>2</v>
      </c>
      <c r="AM53" s="101">
        <v>1</v>
      </c>
      <c r="AN53" s="101">
        <v>2</v>
      </c>
      <c r="AO53" s="101">
        <v>2</v>
      </c>
      <c r="AP53" s="101">
        <v>2</v>
      </c>
      <c r="AQ53" s="101">
        <v>2</v>
      </c>
      <c r="AR53" s="101">
        <v>1</v>
      </c>
      <c r="AS53" s="101">
        <v>1</v>
      </c>
      <c r="AT53" s="101">
        <v>1</v>
      </c>
      <c r="AU53" s="101">
        <v>2</v>
      </c>
      <c r="AV53" s="101">
        <v>3</v>
      </c>
      <c r="AW53" s="103">
        <v>3</v>
      </c>
      <c r="AX53" s="171"/>
      <c r="AY53" s="104">
        <f t="shared" si="7"/>
        <v>24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14"/>
      <c r="BJ53" s="14"/>
    </row>
    <row r="54" spans="1:62" ht="24" customHeight="1">
      <c r="A54" s="195"/>
      <c r="B54" s="96" t="s">
        <v>134</v>
      </c>
      <c r="C54" s="95" t="s">
        <v>67</v>
      </c>
      <c r="D54" s="11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77"/>
      <c r="X54" s="27"/>
      <c r="Y54" s="27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74">
        <v>12</v>
      </c>
      <c r="AX54" s="171"/>
      <c r="AY54" s="80">
        <f t="shared" si="7"/>
        <v>12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14"/>
      <c r="BJ54" s="14">
        <v>12</v>
      </c>
    </row>
    <row r="55" spans="1:62" ht="20.25" customHeight="1">
      <c r="A55" s="195"/>
      <c r="B55" s="186" t="s">
        <v>135</v>
      </c>
      <c r="C55" s="188" t="s">
        <v>137</v>
      </c>
      <c r="D55" s="11" t="s">
        <v>42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77"/>
      <c r="X55" s="27"/>
      <c r="Y55" s="27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71"/>
      <c r="AX55" s="171"/>
      <c r="AY55" s="80">
        <f t="shared" si="7"/>
        <v>0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14"/>
      <c r="BJ55" s="14">
        <v>37</v>
      </c>
    </row>
    <row r="56" spans="1:62" ht="15" customHeight="1">
      <c r="A56" s="195"/>
      <c r="B56" s="187"/>
      <c r="C56" s="187"/>
      <c r="D56" s="11" t="s">
        <v>36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77"/>
      <c r="X56" s="27"/>
      <c r="Y56" s="27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71"/>
      <c r="AX56" s="171"/>
      <c r="AY56" s="104">
        <f t="shared" si="7"/>
        <v>0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14"/>
      <c r="BJ56" s="14"/>
    </row>
    <row r="57" spans="1:62" ht="15" customHeight="1">
      <c r="A57" s="195"/>
      <c r="B57" s="96"/>
      <c r="C57" s="96" t="s">
        <v>67</v>
      </c>
      <c r="D57" s="11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77"/>
      <c r="X57" s="27"/>
      <c r="Y57" s="27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36"/>
      <c r="AX57" s="36"/>
      <c r="AY57" s="80">
        <f t="shared" si="7"/>
        <v>0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14"/>
      <c r="BJ57" s="14">
        <v>12</v>
      </c>
    </row>
    <row r="58" spans="1:62" ht="18" customHeight="1">
      <c r="A58" s="195"/>
      <c r="B58" s="63"/>
      <c r="C58" s="61"/>
      <c r="D58" s="17"/>
      <c r="E58" s="53"/>
      <c r="F58" s="53"/>
      <c r="G58" s="53"/>
      <c r="H58" s="53"/>
      <c r="I58" s="53"/>
      <c r="J58" s="53"/>
      <c r="K58" s="36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77">
        <f>SUM(W5:W57)</f>
        <v>918</v>
      </c>
      <c r="X58" s="27"/>
      <c r="Y58" s="27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36"/>
      <c r="AX58" s="36"/>
      <c r="AY58" s="80">
        <f>SUM(AY5:AY57)</f>
        <v>1191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14"/>
      <c r="BJ58" s="14">
        <f>SUM(L58:BI58)</f>
        <v>2109</v>
      </c>
    </row>
    <row r="59" spans="1:62" ht="23.25" customHeight="1">
      <c r="A59" s="195"/>
      <c r="B59" s="212" t="s">
        <v>52</v>
      </c>
      <c r="C59" s="212"/>
      <c r="D59" s="212"/>
      <c r="E59" s="51">
        <f aca="true" t="shared" si="8" ref="E59:U59">SUM(E8:E58)</f>
        <v>54</v>
      </c>
      <c r="F59" s="51">
        <f t="shared" si="8"/>
        <v>54</v>
      </c>
      <c r="G59" s="51">
        <f t="shared" si="8"/>
        <v>54</v>
      </c>
      <c r="H59" s="51">
        <f t="shared" si="8"/>
        <v>54</v>
      </c>
      <c r="I59" s="51">
        <f t="shared" si="8"/>
        <v>54</v>
      </c>
      <c r="J59" s="51">
        <f t="shared" si="8"/>
        <v>54</v>
      </c>
      <c r="K59" s="51">
        <f t="shared" si="8"/>
        <v>54</v>
      </c>
      <c r="L59" s="51">
        <f t="shared" si="8"/>
        <v>54</v>
      </c>
      <c r="M59" s="51">
        <f t="shared" si="8"/>
        <v>54</v>
      </c>
      <c r="N59" s="51">
        <f t="shared" si="8"/>
        <v>54</v>
      </c>
      <c r="O59" s="51">
        <f t="shared" si="8"/>
        <v>54</v>
      </c>
      <c r="P59" s="51">
        <f t="shared" si="8"/>
        <v>54</v>
      </c>
      <c r="Q59" s="51">
        <f t="shared" si="8"/>
        <v>54</v>
      </c>
      <c r="R59" s="51">
        <f t="shared" si="8"/>
        <v>54</v>
      </c>
      <c r="S59" s="51">
        <f t="shared" si="8"/>
        <v>54</v>
      </c>
      <c r="T59" s="51">
        <f t="shared" si="8"/>
        <v>54</v>
      </c>
      <c r="U59" s="37">
        <f t="shared" si="8"/>
        <v>54</v>
      </c>
      <c r="V59" s="37"/>
      <c r="W59" s="78">
        <f>SUM(E59:U59)</f>
        <v>918</v>
      </c>
      <c r="X59" s="28">
        <v>0</v>
      </c>
      <c r="Y59" s="28">
        <v>0</v>
      </c>
      <c r="Z59" s="51">
        <f aca="true" t="shared" si="9" ref="Z59:AW59">SUM(Z8:Z58)</f>
        <v>54</v>
      </c>
      <c r="AA59" s="51">
        <f t="shared" si="9"/>
        <v>54</v>
      </c>
      <c r="AB59" s="51">
        <f t="shared" si="9"/>
        <v>54</v>
      </c>
      <c r="AC59" s="51">
        <f t="shared" si="9"/>
        <v>54</v>
      </c>
      <c r="AD59" s="51">
        <f t="shared" si="9"/>
        <v>54</v>
      </c>
      <c r="AE59" s="51">
        <f t="shared" si="9"/>
        <v>27</v>
      </c>
      <c r="AF59" s="51">
        <f t="shared" si="9"/>
        <v>54</v>
      </c>
      <c r="AG59" s="51">
        <f t="shared" si="9"/>
        <v>54</v>
      </c>
      <c r="AH59" s="51">
        <f t="shared" si="9"/>
        <v>54</v>
      </c>
      <c r="AI59" s="51">
        <f t="shared" si="9"/>
        <v>54</v>
      </c>
      <c r="AJ59" s="51">
        <f t="shared" si="9"/>
        <v>54</v>
      </c>
      <c r="AK59" s="51">
        <f t="shared" si="9"/>
        <v>54</v>
      </c>
      <c r="AL59" s="51">
        <f t="shared" si="9"/>
        <v>54</v>
      </c>
      <c r="AM59" s="51">
        <f t="shared" si="9"/>
        <v>54</v>
      </c>
      <c r="AN59" s="51">
        <f t="shared" si="9"/>
        <v>54</v>
      </c>
      <c r="AO59" s="51">
        <f t="shared" si="9"/>
        <v>54</v>
      </c>
      <c r="AP59" s="51">
        <f t="shared" si="9"/>
        <v>51</v>
      </c>
      <c r="AQ59" s="51">
        <f t="shared" si="9"/>
        <v>48</v>
      </c>
      <c r="AR59" s="51">
        <f t="shared" si="9"/>
        <v>45</v>
      </c>
      <c r="AS59" s="51">
        <f t="shared" si="9"/>
        <v>42</v>
      </c>
      <c r="AT59" s="51">
        <f t="shared" si="9"/>
        <v>42</v>
      </c>
      <c r="AU59" s="51">
        <f t="shared" si="9"/>
        <v>42</v>
      </c>
      <c r="AV59" s="51">
        <f t="shared" si="9"/>
        <v>42</v>
      </c>
      <c r="AW59" s="51">
        <f t="shared" si="9"/>
        <v>42</v>
      </c>
      <c r="AX59" s="51"/>
      <c r="AY59" s="80">
        <f>SUM(Z59:AW59)</f>
        <v>1191</v>
      </c>
      <c r="AZ59" s="45">
        <v>0</v>
      </c>
      <c r="BA59" s="45">
        <v>0</v>
      </c>
      <c r="BB59" s="45">
        <v>0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31"/>
      <c r="BJ59" s="19"/>
    </row>
    <row r="60" spans="1:62" ht="24" customHeight="1">
      <c r="A60" s="195"/>
      <c r="B60" s="208" t="s">
        <v>50</v>
      </c>
      <c r="C60" s="208"/>
      <c r="D60" s="208"/>
      <c r="E60" s="102">
        <f>SUM(E8+E10+E12+E14+E16+E18+E20+E22+E24+E28+E36+E40+E42+E26+E46+E38+E30)</f>
        <v>36</v>
      </c>
      <c r="F60" s="102">
        <f aca="true" t="shared" si="10" ref="F60:U60">SUM(F8+F10+F12+F14+F16+F18+F20+F22+F24+F28+F36+F40+F42+F26+F46+F38+F30)</f>
        <v>36</v>
      </c>
      <c r="G60" s="102">
        <f t="shared" si="10"/>
        <v>36</v>
      </c>
      <c r="H60" s="102">
        <f t="shared" si="10"/>
        <v>36</v>
      </c>
      <c r="I60" s="102">
        <f t="shared" si="10"/>
        <v>36</v>
      </c>
      <c r="J60" s="102">
        <f t="shared" si="10"/>
        <v>36</v>
      </c>
      <c r="K60" s="102">
        <f t="shared" si="10"/>
        <v>36</v>
      </c>
      <c r="L60" s="102">
        <f t="shared" si="10"/>
        <v>36</v>
      </c>
      <c r="M60" s="102">
        <f t="shared" si="10"/>
        <v>36</v>
      </c>
      <c r="N60" s="102">
        <f t="shared" si="10"/>
        <v>36</v>
      </c>
      <c r="O60" s="102">
        <f t="shared" si="10"/>
        <v>36</v>
      </c>
      <c r="P60" s="102">
        <f t="shared" si="10"/>
        <v>36</v>
      </c>
      <c r="Q60" s="102">
        <f t="shared" si="10"/>
        <v>36</v>
      </c>
      <c r="R60" s="102">
        <f t="shared" si="10"/>
        <v>36</v>
      </c>
      <c r="S60" s="102">
        <f t="shared" si="10"/>
        <v>36</v>
      </c>
      <c r="T60" s="102">
        <f t="shared" si="10"/>
        <v>36</v>
      </c>
      <c r="U60" s="102">
        <f t="shared" si="10"/>
        <v>36</v>
      </c>
      <c r="V60" s="102"/>
      <c r="W60" s="102">
        <f>SUM(E60:V60)</f>
        <v>612</v>
      </c>
      <c r="X60" s="102">
        <f>SUM(X8+X10+X12+X14+X16+X18+X20+X22+X24+X28+X36)</f>
        <v>0</v>
      </c>
      <c r="Y60" s="102">
        <f>SUM(Y8+Y10+Y12+Y14+Y16+Y18+Y20+Y22+Y24+Y28+Y36)</f>
        <v>0</v>
      </c>
      <c r="Z60" s="102">
        <f>SUM(Z8+Z10+Z12+Z14+Z16+Z18+Z20+Z22+Z24+Z28+Z36+Z38+Z40+Z42+Z46+Z48+Z49+Z51+Z52+Z54+Z55+Z26+Z30+Z32)</f>
        <v>36</v>
      </c>
      <c r="AA60" s="102">
        <f aca="true" t="shared" si="11" ref="AA60:AW60">SUM(AA8+AA10+AA12+AA14+AA16+AA18+AA20+AA22+AA24+AA28+AA36+AA38+AA40+AA42+AA46+AA48+AA49+AA51+AA52+AA54+AA55+AA26+AA30+AA32)</f>
        <v>36</v>
      </c>
      <c r="AB60" s="102">
        <f t="shared" si="11"/>
        <v>36</v>
      </c>
      <c r="AC60" s="102">
        <f t="shared" si="11"/>
        <v>36</v>
      </c>
      <c r="AD60" s="102">
        <f t="shared" si="11"/>
        <v>36</v>
      </c>
      <c r="AE60" s="102">
        <f>SUM(AE8+AE10+AE12+AE14+AE16+AE18+AE20+AE22+AE24+AE28+AE36+AE40+AE42+AE46+AE48+AE49+AE51+AE52+AE54+AE55+AE26+AE30+AE32)</f>
        <v>18</v>
      </c>
      <c r="AF60" s="102">
        <f t="shared" si="11"/>
        <v>36</v>
      </c>
      <c r="AG60" s="102">
        <f t="shared" si="11"/>
        <v>36</v>
      </c>
      <c r="AH60" s="102">
        <f t="shared" si="11"/>
        <v>36</v>
      </c>
      <c r="AI60" s="102">
        <f t="shared" si="11"/>
        <v>36</v>
      </c>
      <c r="AJ60" s="102">
        <f t="shared" si="11"/>
        <v>36</v>
      </c>
      <c r="AK60" s="102">
        <f t="shared" si="11"/>
        <v>36</v>
      </c>
      <c r="AL60" s="102">
        <f t="shared" si="11"/>
        <v>36</v>
      </c>
      <c r="AM60" s="102">
        <f t="shared" si="11"/>
        <v>36</v>
      </c>
      <c r="AN60" s="102">
        <f t="shared" si="11"/>
        <v>36</v>
      </c>
      <c r="AO60" s="102">
        <f t="shared" si="11"/>
        <v>36</v>
      </c>
      <c r="AP60" s="102">
        <f t="shared" si="11"/>
        <v>36</v>
      </c>
      <c r="AQ60" s="102">
        <f t="shared" si="11"/>
        <v>36</v>
      </c>
      <c r="AR60" s="102">
        <f t="shared" si="11"/>
        <v>36</v>
      </c>
      <c r="AS60" s="102">
        <f t="shared" si="11"/>
        <v>36</v>
      </c>
      <c r="AT60" s="102">
        <f t="shared" si="11"/>
        <v>36</v>
      </c>
      <c r="AU60" s="102">
        <f t="shared" si="11"/>
        <v>36</v>
      </c>
      <c r="AV60" s="102">
        <f t="shared" si="11"/>
        <v>36</v>
      </c>
      <c r="AW60" s="102">
        <f t="shared" si="11"/>
        <v>36</v>
      </c>
      <c r="AX60" s="102"/>
      <c r="AY60" s="102">
        <f>SUM(Z60:AX60)</f>
        <v>846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31"/>
      <c r="BJ60" s="19"/>
    </row>
    <row r="61" spans="1:62" ht="31.5" customHeight="1">
      <c r="A61" s="195"/>
      <c r="B61" s="211" t="s">
        <v>51</v>
      </c>
      <c r="C61" s="211"/>
      <c r="D61" s="211"/>
      <c r="E61" s="19">
        <f>SUM(E9+E11+E13+E15+E17+E19+E21+E23+E25+E29+E37+E47+E43+E41+E39+E31+E27)</f>
        <v>18</v>
      </c>
      <c r="F61" s="19">
        <f aca="true" t="shared" si="12" ref="F61:U61">SUM(F9+F11+F13+F15+F17+F19+F21+F23+F25+F29+F37+F47+F43+F41+F39+F31+F27)</f>
        <v>18</v>
      </c>
      <c r="G61" s="19">
        <f t="shared" si="12"/>
        <v>18</v>
      </c>
      <c r="H61" s="19">
        <f t="shared" si="12"/>
        <v>18</v>
      </c>
      <c r="I61" s="19">
        <f t="shared" si="12"/>
        <v>18</v>
      </c>
      <c r="J61" s="19">
        <f t="shared" si="12"/>
        <v>18</v>
      </c>
      <c r="K61" s="19">
        <f t="shared" si="12"/>
        <v>18</v>
      </c>
      <c r="L61" s="19">
        <f t="shared" si="12"/>
        <v>18</v>
      </c>
      <c r="M61" s="19">
        <f t="shared" si="12"/>
        <v>18</v>
      </c>
      <c r="N61" s="19">
        <f t="shared" si="12"/>
        <v>18</v>
      </c>
      <c r="O61" s="19">
        <f t="shared" si="12"/>
        <v>18</v>
      </c>
      <c r="P61" s="19">
        <f t="shared" si="12"/>
        <v>18</v>
      </c>
      <c r="Q61" s="19">
        <f t="shared" si="12"/>
        <v>18</v>
      </c>
      <c r="R61" s="19">
        <f t="shared" si="12"/>
        <v>18</v>
      </c>
      <c r="S61" s="19">
        <f t="shared" si="12"/>
        <v>18</v>
      </c>
      <c r="T61" s="19">
        <f t="shared" si="12"/>
        <v>18</v>
      </c>
      <c r="U61" s="19">
        <f t="shared" si="12"/>
        <v>18</v>
      </c>
      <c r="V61" s="19"/>
      <c r="W61" s="19">
        <f>SUM(E61:V61)</f>
        <v>306</v>
      </c>
      <c r="X61" s="19">
        <f>SUM(X9+X11+X13+X15+X17+X19+X21+X23+X25+X29+X37)</f>
        <v>0</v>
      </c>
      <c r="Y61" s="19">
        <f>SUM(Y9+Y11+Y13+Y15+Y17+Y19+Y21+Y23+Y25+Y29+Y37)</f>
        <v>0</v>
      </c>
      <c r="Z61" s="19">
        <f>SUM(Z9+Z11+Z13+Z15+Z17+Z19+Z21+Z23+Z25+Z29+Z37+Z39+Z41+Z43+Z47+Z50+Z53+Z56+Z33+Z31+Z27)</f>
        <v>18</v>
      </c>
      <c r="AA61" s="19">
        <f aca="true" t="shared" si="13" ref="AA61:AW61">SUM(AA9+AA11+AA13+AA15+AA17+AA19+AA21+AA23+AA25+AA29+AA37+AA39+AA41+AA43+AA47+AA50+AA53+AA56+AA33+AA31+AA27)</f>
        <v>18</v>
      </c>
      <c r="AB61" s="19">
        <f t="shared" si="13"/>
        <v>18</v>
      </c>
      <c r="AC61" s="19">
        <f t="shared" si="13"/>
        <v>18</v>
      </c>
      <c r="AD61" s="19">
        <f t="shared" si="13"/>
        <v>18</v>
      </c>
      <c r="AE61" s="19">
        <f t="shared" si="13"/>
        <v>9</v>
      </c>
      <c r="AF61" s="19">
        <f t="shared" si="13"/>
        <v>18</v>
      </c>
      <c r="AG61" s="19">
        <f t="shared" si="13"/>
        <v>18</v>
      </c>
      <c r="AH61" s="19">
        <f t="shared" si="13"/>
        <v>18</v>
      </c>
      <c r="AI61" s="19">
        <f t="shared" si="13"/>
        <v>18</v>
      </c>
      <c r="AJ61" s="19">
        <f t="shared" si="13"/>
        <v>18</v>
      </c>
      <c r="AK61" s="19">
        <f t="shared" si="13"/>
        <v>18</v>
      </c>
      <c r="AL61" s="19">
        <f t="shared" si="13"/>
        <v>18</v>
      </c>
      <c r="AM61" s="19">
        <f t="shared" si="13"/>
        <v>18</v>
      </c>
      <c r="AN61" s="19">
        <f t="shared" si="13"/>
        <v>18</v>
      </c>
      <c r="AO61" s="19">
        <f t="shared" si="13"/>
        <v>18</v>
      </c>
      <c r="AP61" s="19">
        <f t="shared" si="13"/>
        <v>15</v>
      </c>
      <c r="AQ61" s="19">
        <f t="shared" si="13"/>
        <v>12</v>
      </c>
      <c r="AR61" s="19">
        <f t="shared" si="13"/>
        <v>9</v>
      </c>
      <c r="AS61" s="19">
        <f t="shared" si="13"/>
        <v>6</v>
      </c>
      <c r="AT61" s="19">
        <f t="shared" si="13"/>
        <v>6</v>
      </c>
      <c r="AU61" s="19">
        <f t="shared" si="13"/>
        <v>6</v>
      </c>
      <c r="AV61" s="19">
        <f t="shared" si="13"/>
        <v>6</v>
      </c>
      <c r="AW61" s="19">
        <f t="shared" si="13"/>
        <v>6</v>
      </c>
      <c r="AX61" s="19"/>
      <c r="AY61" s="19">
        <f>SUM(Z61:AX61)</f>
        <v>345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31"/>
      <c r="BJ61" s="19"/>
    </row>
    <row r="62" spans="1:62" ht="31.5" customHeight="1">
      <c r="A62" s="196"/>
      <c r="B62" s="11"/>
      <c r="C62" s="11" t="s">
        <v>123</v>
      </c>
      <c r="D62" s="11"/>
      <c r="E62" s="18"/>
      <c r="F62" s="18"/>
      <c r="G62" s="18"/>
      <c r="H62" s="18"/>
      <c r="I62" s="18"/>
      <c r="J62" s="18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76"/>
      <c r="X62" s="32"/>
      <c r="Y62" s="32"/>
      <c r="Z62" s="36"/>
      <c r="AA62" s="11"/>
      <c r="AB62" s="11"/>
      <c r="AC62" s="11"/>
      <c r="AD62" s="11"/>
      <c r="AE62" s="175">
        <v>18</v>
      </c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36"/>
      <c r="AX62" s="36"/>
      <c r="AY62" s="36"/>
      <c r="AZ62" s="32"/>
      <c r="BA62" s="32"/>
      <c r="BB62" s="32"/>
      <c r="BC62" s="32"/>
      <c r="BD62" s="32"/>
      <c r="BE62" s="32"/>
      <c r="BF62" s="32"/>
      <c r="BG62" s="32"/>
      <c r="BH62" s="32"/>
      <c r="BI62" s="11"/>
      <c r="BJ62" s="11">
        <f>SUM(B62:BI62)</f>
        <v>18</v>
      </c>
    </row>
    <row r="63" spans="2:62" ht="1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2:62" ht="15">
      <c r="B64" s="46"/>
      <c r="C64" s="2" t="s">
        <v>106</v>
      </c>
      <c r="D64" s="2"/>
      <c r="E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2:62" ht="15">
      <c r="B65" s="47"/>
      <c r="C65" s="2" t="s">
        <v>107</v>
      </c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2" ht="15">
      <c r="B66" s="71"/>
      <c r="C66" s="2" t="s">
        <v>117</v>
      </c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ht="1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2:62" ht="1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2:62" ht="1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2:62" ht="1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2:62" ht="1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2:62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2:62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2:62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2:62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2:62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2:62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2:62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2:62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2:62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2:62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2:62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2:62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2:62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2:62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2:62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2:62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2:62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2:62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2:62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2:62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2:62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2:62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2:62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2:62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2:62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2:62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2:62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2:62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2:62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2:62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2:62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2:62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2:62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2:62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2:62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2:62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2:62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2:62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2:62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2:62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2:62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2:62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2:62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2:62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2:62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2:62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2:62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2:62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2:62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2:62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2:62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2:62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2:62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2:62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2:62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2:62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2:62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2:62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2:62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2:62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2:62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2:62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2:62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2:62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2:62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2:62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2:62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2:62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2:62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2:62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2:62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2:62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2:62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2:62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2:62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2:62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2:62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2:62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2:62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2:62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2:62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2:62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2:62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2:62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2:62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2:62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2:62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2:62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2:62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2:62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2:62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2:62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2:62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2:62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2:62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2:62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2:62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2:62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2:62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2:62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2:62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2:62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2:62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2:62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2:62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2:62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2:62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2:62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2:62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2:62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2:62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2:62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2:62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2:62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2:62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2:62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2:62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2:62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2:62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2:62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2:62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2:62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2:62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2:62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2:62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2:62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2:62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2:62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2:62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2:62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2:62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2:62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2:62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2:62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2:62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2:62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2:62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2:62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2:62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2:62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2:62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2:62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2:62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2:62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2:62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2:62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2:62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2:62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2:62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2:62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2:62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2:62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2:62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2:62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2:62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2:62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2:62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2:62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2:62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2:62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2:62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2:62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2:62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2:62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2:62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2:62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2:62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2:62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2:62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2:62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2:62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2:62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2:62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2:62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2:62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2:62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2:62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2:62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2:62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2:62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2:62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2:62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2:62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2:62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2:62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2:62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2:62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2:62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2:62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2:62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2:62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2:62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2:62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2:62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2:62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2:62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2:62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2:62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2:62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2:62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2:62" ht="1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2:62" ht="1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2:62" ht="1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2:62" ht="1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2:62" ht="1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2:62" ht="1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2:62" ht="15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2:62" ht="15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2:62" ht="15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2:62" ht="15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2:62" ht="15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2:62" ht="15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2:62" ht="15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2:62" ht="15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2:62" ht="15"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2:62" ht="15">
      <c r="B289" s="2"/>
      <c r="C289" s="2"/>
      <c r="D289" s="2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2:62" ht="15">
      <c r="B290" s="2"/>
      <c r="C290" s="2"/>
      <c r="D290" s="2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2:62" ht="15">
      <c r="B291" s="2"/>
      <c r="C291" s="2"/>
      <c r="D291" s="2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2:62" ht="15">
      <c r="B292" s="2"/>
      <c r="C292" s="2"/>
      <c r="D292" s="2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2:62" ht="15">
      <c r="B293" s="2"/>
      <c r="C293" s="2"/>
      <c r="D293" s="2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2:62" ht="15">
      <c r="B294" s="2"/>
      <c r="C294" s="2"/>
      <c r="D294" s="2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2:62" ht="15">
      <c r="B295" s="2"/>
      <c r="C295" s="2"/>
      <c r="D295" s="2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2:62" ht="15">
      <c r="B296" s="2"/>
      <c r="C296" s="2"/>
      <c r="D296" s="2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2:62" ht="15">
      <c r="B297" s="2"/>
      <c r="C297" s="2"/>
      <c r="D297" s="2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2:62" ht="15">
      <c r="B298" s="2"/>
      <c r="C298" s="2"/>
      <c r="D298" s="2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2:62" ht="15">
      <c r="B299" s="2"/>
      <c r="C299" s="2"/>
      <c r="D299" s="2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2:62" ht="15"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2:62" ht="15"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</sheetData>
  <sheetProtection/>
  <mergeCells count="73">
    <mergeCell ref="D34:D35"/>
    <mergeCell ref="B61:D61"/>
    <mergeCell ref="B28:B29"/>
    <mergeCell ref="C28:C29"/>
    <mergeCell ref="C46:C47"/>
    <mergeCell ref="C42:C43"/>
    <mergeCell ref="B38:B39"/>
    <mergeCell ref="B59:D59"/>
    <mergeCell ref="C40:C41"/>
    <mergeCell ref="C44:C45"/>
    <mergeCell ref="B36:B37"/>
    <mergeCell ref="O1:Q1"/>
    <mergeCell ref="B60:D60"/>
    <mergeCell ref="B24:B25"/>
    <mergeCell ref="C24:C25"/>
    <mergeCell ref="C38:C39"/>
    <mergeCell ref="B49:B50"/>
    <mergeCell ref="B22:B23"/>
    <mergeCell ref="C22:C23"/>
    <mergeCell ref="C36:C37"/>
    <mergeCell ref="B44:B45"/>
    <mergeCell ref="Y1:AB1"/>
    <mergeCell ref="C49:C50"/>
    <mergeCell ref="BJ1:BJ5"/>
    <mergeCell ref="C6:C7"/>
    <mergeCell ref="B6:B7"/>
    <mergeCell ref="B8:B9"/>
    <mergeCell ref="C8:C9"/>
    <mergeCell ref="AU1:AW1"/>
    <mergeCell ref="BF1:BH1"/>
    <mergeCell ref="S1:U1"/>
    <mergeCell ref="A1:A5"/>
    <mergeCell ref="B1:B5"/>
    <mergeCell ref="C1:C5"/>
    <mergeCell ref="D1:D5"/>
    <mergeCell ref="F1:H1"/>
    <mergeCell ref="J1:M1"/>
    <mergeCell ref="C16:C17"/>
    <mergeCell ref="E2:BI2"/>
    <mergeCell ref="BA1:BD1"/>
    <mergeCell ref="E4:BI4"/>
    <mergeCell ref="C10:C11"/>
    <mergeCell ref="AL1:AO1"/>
    <mergeCell ref="AQ1:AS1"/>
    <mergeCell ref="AH1:AJ1"/>
    <mergeCell ref="C12:C13"/>
    <mergeCell ref="AD1:AF1"/>
    <mergeCell ref="A48:A62"/>
    <mergeCell ref="B52:B53"/>
    <mergeCell ref="C52:C53"/>
    <mergeCell ref="C55:C56"/>
    <mergeCell ref="B55:B56"/>
    <mergeCell ref="A6:A44"/>
    <mergeCell ref="B16:B17"/>
    <mergeCell ref="B12:B13"/>
    <mergeCell ref="B14:B15"/>
    <mergeCell ref="C14:C15"/>
    <mergeCell ref="B10:B11"/>
    <mergeCell ref="B34:B35"/>
    <mergeCell ref="C34:C35"/>
    <mergeCell ref="AW44:AW45"/>
    <mergeCell ref="B42:B43"/>
    <mergeCell ref="B18:B19"/>
    <mergeCell ref="C18:C19"/>
    <mergeCell ref="B40:B41"/>
    <mergeCell ref="B20:B21"/>
    <mergeCell ref="C20:C21"/>
    <mergeCell ref="B26:B27"/>
    <mergeCell ref="C26:C27"/>
    <mergeCell ref="B30:B31"/>
    <mergeCell ref="C30:C31"/>
    <mergeCell ref="B32:B33"/>
    <mergeCell ref="C32:C33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9"/>
  <sheetViews>
    <sheetView zoomScale="60" zoomScaleNormal="60" zoomScalePageLayoutView="0" workbookViewId="0" topLeftCell="C38">
      <selection activeCell="F70" sqref="F70"/>
    </sheetView>
  </sheetViews>
  <sheetFormatPr defaultColWidth="9.140625" defaultRowHeight="15"/>
  <cols>
    <col min="1" max="1" width="5.57421875" style="0" customWidth="1"/>
    <col min="2" max="2" width="12.421875" style="0" customWidth="1"/>
    <col min="3" max="3" width="38.421875" style="0" customWidth="1"/>
    <col min="4" max="4" width="18.28125" style="0" customWidth="1"/>
    <col min="5" max="5" width="6.57421875" style="0" customWidth="1"/>
    <col min="6" max="6" width="7.421875" style="0" customWidth="1"/>
    <col min="7" max="8" width="6.28125" style="0" customWidth="1"/>
    <col min="9" max="9" width="5.57421875" style="0" customWidth="1"/>
    <col min="10" max="10" width="5.28125" style="0" customWidth="1"/>
    <col min="11" max="12" width="5.57421875" style="0" customWidth="1"/>
    <col min="13" max="13" width="4.421875" style="0" customWidth="1"/>
    <col min="14" max="14" width="6.57421875" style="0" customWidth="1"/>
    <col min="15" max="16" width="7.28125" style="0" customWidth="1"/>
    <col min="17" max="17" width="6.7109375" style="0" customWidth="1"/>
    <col min="18" max="18" width="6.00390625" style="0" customWidth="1"/>
    <col min="19" max="19" width="4.7109375" style="0" customWidth="1"/>
    <col min="20" max="20" width="5.57421875" style="0" customWidth="1"/>
    <col min="21" max="23" width="6.00390625" style="0" customWidth="1"/>
    <col min="24" max="24" width="5.7109375" style="0" customWidth="1"/>
    <col min="25" max="25" width="6.28125" style="0" customWidth="1"/>
    <col min="26" max="26" width="5.7109375" style="0" customWidth="1"/>
    <col min="27" max="27" width="5.28125" style="0" customWidth="1"/>
    <col min="28" max="28" width="5.7109375" style="0" customWidth="1"/>
    <col min="29" max="29" width="5.00390625" style="0" customWidth="1"/>
    <col min="30" max="30" width="5.7109375" style="0" customWidth="1"/>
    <col min="31" max="31" width="5.28125" style="0" customWidth="1"/>
    <col min="32" max="32" width="5.57421875" style="0" customWidth="1"/>
    <col min="33" max="35" width="5.7109375" style="0" customWidth="1"/>
    <col min="36" max="36" width="6.28125" style="0" customWidth="1"/>
    <col min="37" max="37" width="5.421875" style="0" customWidth="1"/>
    <col min="38" max="39" width="6.28125" style="0" customWidth="1"/>
    <col min="40" max="40" width="6.00390625" style="0" customWidth="1"/>
    <col min="41" max="41" width="5.57421875" style="0" customWidth="1"/>
    <col min="42" max="42" width="5.7109375" style="0" customWidth="1"/>
    <col min="43" max="43" width="6.00390625" style="0" customWidth="1"/>
    <col min="44" max="44" width="5.7109375" style="0" customWidth="1"/>
    <col min="45" max="45" width="5.28125" style="0" customWidth="1"/>
    <col min="46" max="47" width="6.28125" style="0" customWidth="1"/>
    <col min="48" max="48" width="5.28125" style="0" customWidth="1"/>
    <col min="49" max="50" width="5.57421875" style="0" customWidth="1"/>
    <col min="51" max="51" width="6.7109375" style="0" customWidth="1"/>
    <col min="52" max="52" width="6.57421875" style="0" customWidth="1"/>
    <col min="53" max="53" width="6.00390625" style="0" customWidth="1"/>
    <col min="54" max="54" width="6.28125" style="0" customWidth="1"/>
    <col min="55" max="55" width="6.00390625" style="0" customWidth="1"/>
    <col min="56" max="56" width="6.57421875" style="0" customWidth="1"/>
    <col min="57" max="58" width="6.421875" style="0" customWidth="1"/>
    <col min="59" max="59" width="6.28125" style="0" customWidth="1"/>
    <col min="60" max="60" width="6.57421875" style="0" customWidth="1"/>
    <col min="61" max="61" width="7.00390625" style="0" customWidth="1"/>
  </cols>
  <sheetData>
    <row r="1" spans="1:61" ht="84">
      <c r="A1" s="204" t="s">
        <v>0</v>
      </c>
      <c r="B1" s="204" t="s">
        <v>1</v>
      </c>
      <c r="C1" s="205" t="s">
        <v>2</v>
      </c>
      <c r="D1" s="206" t="s">
        <v>3</v>
      </c>
      <c r="E1" s="4" t="s">
        <v>69</v>
      </c>
      <c r="F1" s="207" t="s">
        <v>5</v>
      </c>
      <c r="G1" s="207"/>
      <c r="H1" s="207"/>
      <c r="I1" s="5" t="s">
        <v>70</v>
      </c>
      <c r="J1" s="207" t="s">
        <v>7</v>
      </c>
      <c r="K1" s="207"/>
      <c r="L1" s="207"/>
      <c r="M1" s="6" t="s">
        <v>71</v>
      </c>
      <c r="N1" s="191" t="s">
        <v>8</v>
      </c>
      <c r="O1" s="191"/>
      <c r="P1" s="191"/>
      <c r="Q1" s="6" t="s">
        <v>72</v>
      </c>
      <c r="R1" s="191" t="s">
        <v>11</v>
      </c>
      <c r="S1" s="191"/>
      <c r="T1" s="191"/>
      <c r="U1" s="6" t="s">
        <v>73</v>
      </c>
      <c r="V1" s="6"/>
      <c r="W1" s="6" t="s">
        <v>121</v>
      </c>
      <c r="X1" s="191" t="s">
        <v>13</v>
      </c>
      <c r="Y1" s="191"/>
      <c r="Z1" s="191"/>
      <c r="AA1" s="191"/>
      <c r="AB1" s="6" t="s">
        <v>74</v>
      </c>
      <c r="AC1" s="191" t="s">
        <v>15</v>
      </c>
      <c r="AD1" s="203"/>
      <c r="AE1" s="203"/>
      <c r="AF1" s="6" t="s">
        <v>75</v>
      </c>
      <c r="AG1" s="191" t="s">
        <v>17</v>
      </c>
      <c r="AH1" s="191"/>
      <c r="AI1" s="191"/>
      <c r="AJ1" s="21" t="s">
        <v>76</v>
      </c>
      <c r="AK1" s="191" t="s">
        <v>18</v>
      </c>
      <c r="AL1" s="191"/>
      <c r="AM1" s="191"/>
      <c r="AN1" s="191"/>
      <c r="AO1" s="6" t="s">
        <v>77</v>
      </c>
      <c r="AP1" s="191" t="s">
        <v>19</v>
      </c>
      <c r="AQ1" s="191"/>
      <c r="AR1" s="191"/>
      <c r="AS1" s="6" t="s">
        <v>78</v>
      </c>
      <c r="AT1" s="191" t="s">
        <v>20</v>
      </c>
      <c r="AU1" s="191"/>
      <c r="AV1" s="191"/>
      <c r="AW1" s="6" t="s">
        <v>79</v>
      </c>
      <c r="AX1" s="6"/>
      <c r="AY1" s="6" t="s">
        <v>122</v>
      </c>
      <c r="AZ1" s="191" t="s">
        <v>21</v>
      </c>
      <c r="BA1" s="191"/>
      <c r="BB1" s="191"/>
      <c r="BC1" s="191"/>
      <c r="BD1" s="6" t="s">
        <v>80</v>
      </c>
      <c r="BE1" s="191" t="s">
        <v>22</v>
      </c>
      <c r="BF1" s="191"/>
      <c r="BG1" s="191"/>
      <c r="BH1" s="6"/>
      <c r="BI1" s="204" t="s">
        <v>29</v>
      </c>
    </row>
    <row r="2" spans="1:61" ht="15">
      <c r="A2" s="204"/>
      <c r="B2" s="204"/>
      <c r="C2" s="205"/>
      <c r="D2" s="206"/>
      <c r="E2" s="200" t="s">
        <v>30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4"/>
    </row>
    <row r="3" spans="1:61" ht="14.25">
      <c r="A3" s="204"/>
      <c r="B3" s="204"/>
      <c r="C3" s="205"/>
      <c r="D3" s="206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>
        <v>26</v>
      </c>
      <c r="AX3" s="10"/>
      <c r="AY3" s="10"/>
      <c r="AZ3" s="10">
        <v>27</v>
      </c>
      <c r="BA3" s="10">
        <v>28</v>
      </c>
      <c r="BB3" s="10">
        <v>29</v>
      </c>
      <c r="BC3" s="10">
        <v>30</v>
      </c>
      <c r="BD3" s="10">
        <v>31</v>
      </c>
      <c r="BE3" s="10">
        <v>32</v>
      </c>
      <c r="BF3" s="10">
        <v>33</v>
      </c>
      <c r="BG3" s="10">
        <v>34</v>
      </c>
      <c r="BH3" s="10">
        <v>35</v>
      </c>
      <c r="BI3" s="204"/>
    </row>
    <row r="4" spans="1:61" ht="15">
      <c r="A4" s="204"/>
      <c r="B4" s="204"/>
      <c r="C4" s="205"/>
      <c r="D4" s="206"/>
      <c r="E4" s="202" t="s">
        <v>31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4"/>
    </row>
    <row r="5" spans="1:61" ht="14.25">
      <c r="A5" s="204"/>
      <c r="B5" s="204"/>
      <c r="C5" s="205"/>
      <c r="D5" s="206"/>
      <c r="E5" s="8">
        <v>1</v>
      </c>
      <c r="F5" s="8">
        <v>2</v>
      </c>
      <c r="G5" s="8">
        <v>3</v>
      </c>
      <c r="H5" s="8">
        <v>4</v>
      </c>
      <c r="I5" s="48">
        <v>5</v>
      </c>
      <c r="J5" s="4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84"/>
      <c r="X5" s="24">
        <v>18</v>
      </c>
      <c r="Y5" s="24">
        <v>19</v>
      </c>
      <c r="Z5" s="8">
        <v>20</v>
      </c>
      <c r="AA5" s="8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54">
        <v>31</v>
      </c>
      <c r="AL5" s="54">
        <v>32</v>
      </c>
      <c r="AM5" s="54">
        <v>33</v>
      </c>
      <c r="AN5" s="54">
        <v>34</v>
      </c>
      <c r="AO5" s="54">
        <v>35</v>
      </c>
      <c r="AP5" s="54">
        <v>36</v>
      </c>
      <c r="AQ5" s="54">
        <v>37</v>
      </c>
      <c r="AR5" s="54">
        <v>38</v>
      </c>
      <c r="AS5" s="54">
        <v>38</v>
      </c>
      <c r="AT5" s="54">
        <v>40</v>
      </c>
      <c r="AU5" s="54">
        <v>41</v>
      </c>
      <c r="AV5" s="54">
        <v>42</v>
      </c>
      <c r="AW5" s="54">
        <v>43</v>
      </c>
      <c r="AX5" s="54"/>
      <c r="AY5" s="79"/>
      <c r="AZ5" s="44">
        <v>44</v>
      </c>
      <c r="BA5" s="44">
        <v>45</v>
      </c>
      <c r="BB5" s="44">
        <v>46</v>
      </c>
      <c r="BC5" s="44">
        <v>47</v>
      </c>
      <c r="BD5" s="44">
        <v>48</v>
      </c>
      <c r="BE5" s="44">
        <v>49</v>
      </c>
      <c r="BF5" s="44">
        <v>50</v>
      </c>
      <c r="BG5" s="44">
        <v>51</v>
      </c>
      <c r="BH5" s="44">
        <v>52</v>
      </c>
      <c r="BI5" s="204"/>
    </row>
    <row r="6" spans="1:61" ht="15.75" customHeight="1">
      <c r="A6" s="198" t="s">
        <v>68</v>
      </c>
      <c r="B6" s="191" t="s">
        <v>33</v>
      </c>
      <c r="C6" s="192" t="s">
        <v>34</v>
      </c>
      <c r="D6" s="11" t="s">
        <v>35</v>
      </c>
      <c r="E6" s="12">
        <v>36</v>
      </c>
      <c r="F6" s="12">
        <v>36</v>
      </c>
      <c r="G6" s="12">
        <v>36</v>
      </c>
      <c r="H6" s="12">
        <v>36</v>
      </c>
      <c r="I6" s="49">
        <v>36</v>
      </c>
      <c r="J6" s="49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20">
        <v>36</v>
      </c>
      <c r="V6" s="162"/>
      <c r="W6" s="85"/>
      <c r="X6" s="25">
        <v>0</v>
      </c>
      <c r="Y6" s="26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49">
        <v>36</v>
      </c>
      <c r="AL6" s="49">
        <v>36</v>
      </c>
      <c r="AM6" s="49">
        <v>36</v>
      </c>
      <c r="AN6" s="49">
        <v>36</v>
      </c>
      <c r="AO6" s="49">
        <v>36</v>
      </c>
      <c r="AP6" s="49">
        <v>36</v>
      </c>
      <c r="AQ6" s="49">
        <v>36</v>
      </c>
      <c r="AR6" s="49">
        <v>36</v>
      </c>
      <c r="AS6" s="49">
        <v>36</v>
      </c>
      <c r="AT6" s="49">
        <v>36</v>
      </c>
      <c r="AU6" s="49">
        <v>36</v>
      </c>
      <c r="AV6" s="36">
        <v>36</v>
      </c>
      <c r="AW6" s="34">
        <v>36</v>
      </c>
      <c r="AX6" s="34"/>
      <c r="AY6" s="81"/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/>
      <c r="BI6" s="11"/>
    </row>
    <row r="7" spans="1:61" ht="15">
      <c r="A7" s="195"/>
      <c r="B7" s="191"/>
      <c r="C7" s="192"/>
      <c r="D7" s="11" t="s">
        <v>36</v>
      </c>
      <c r="E7" s="12">
        <v>18</v>
      </c>
      <c r="F7" s="12">
        <v>18</v>
      </c>
      <c r="G7" s="12">
        <v>18</v>
      </c>
      <c r="H7" s="12">
        <v>18</v>
      </c>
      <c r="I7" s="49">
        <v>18</v>
      </c>
      <c r="J7" s="49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20">
        <v>18</v>
      </c>
      <c r="V7" s="162"/>
      <c r="W7" s="85"/>
      <c r="X7" s="25">
        <v>0</v>
      </c>
      <c r="Y7" s="26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49">
        <v>18</v>
      </c>
      <c r="AL7" s="49">
        <v>18</v>
      </c>
      <c r="AM7" s="49">
        <v>18</v>
      </c>
      <c r="AN7" s="49">
        <v>18</v>
      </c>
      <c r="AO7" s="49">
        <v>18</v>
      </c>
      <c r="AP7" s="49">
        <v>18</v>
      </c>
      <c r="AQ7" s="49">
        <v>18</v>
      </c>
      <c r="AR7" s="49">
        <v>18</v>
      </c>
      <c r="AS7" s="49">
        <v>18</v>
      </c>
      <c r="AT7" s="49">
        <v>18</v>
      </c>
      <c r="AU7" s="49">
        <v>18</v>
      </c>
      <c r="AV7" s="36">
        <v>18</v>
      </c>
      <c r="AW7" s="34">
        <v>18</v>
      </c>
      <c r="AX7" s="34"/>
      <c r="AY7" s="81"/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/>
      <c r="BI7" s="11"/>
    </row>
    <row r="8" spans="1:61" ht="15">
      <c r="A8" s="195"/>
      <c r="B8" s="63"/>
      <c r="C8" s="64"/>
      <c r="D8" s="11"/>
      <c r="E8" s="12"/>
      <c r="F8" s="12"/>
      <c r="G8" s="12"/>
      <c r="H8" s="12"/>
      <c r="I8" s="49"/>
      <c r="J8" s="49"/>
      <c r="K8" s="12"/>
      <c r="L8" s="12"/>
      <c r="M8" s="12"/>
      <c r="N8" s="12"/>
      <c r="O8" s="12"/>
      <c r="P8" s="12"/>
      <c r="Q8" s="12"/>
      <c r="R8" s="12"/>
      <c r="S8" s="12"/>
      <c r="T8" s="11"/>
      <c r="U8" s="66"/>
      <c r="V8" s="162"/>
      <c r="W8" s="85"/>
      <c r="X8" s="25"/>
      <c r="Y8" s="2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36"/>
      <c r="AW8" s="34"/>
      <c r="AX8" s="34"/>
      <c r="AY8" s="81"/>
      <c r="AZ8" s="27"/>
      <c r="BA8" s="27"/>
      <c r="BB8" s="27"/>
      <c r="BC8" s="27"/>
      <c r="BD8" s="27"/>
      <c r="BE8" s="27"/>
      <c r="BF8" s="27"/>
      <c r="BG8" s="27"/>
      <c r="BH8" s="27"/>
      <c r="BI8" s="11"/>
    </row>
    <row r="9" spans="1:61" ht="15">
      <c r="A9" s="195"/>
      <c r="B9" s="199" t="s">
        <v>37</v>
      </c>
      <c r="C9" s="190" t="s">
        <v>38</v>
      </c>
      <c r="D9" s="11" t="s">
        <v>35</v>
      </c>
      <c r="E9" s="15">
        <v>4</v>
      </c>
      <c r="F9" s="15">
        <v>4</v>
      </c>
      <c r="G9" s="15">
        <v>4</v>
      </c>
      <c r="H9" s="15">
        <v>4</v>
      </c>
      <c r="I9" s="50">
        <v>4</v>
      </c>
      <c r="J9" s="50">
        <v>4</v>
      </c>
      <c r="K9" s="15">
        <v>4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2</v>
      </c>
      <c r="R9" s="15">
        <v>2</v>
      </c>
      <c r="S9" s="15">
        <v>2</v>
      </c>
      <c r="T9" s="12">
        <v>2</v>
      </c>
      <c r="U9" s="176" t="s">
        <v>145</v>
      </c>
      <c r="V9" s="162"/>
      <c r="W9" s="85">
        <f aca="true" t="shared" si="0" ref="W9:W58">SUM(E9:U9)</f>
        <v>46</v>
      </c>
      <c r="X9" s="25"/>
      <c r="Y9" s="25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6"/>
      <c r="AW9" s="34"/>
      <c r="AX9" s="34"/>
      <c r="AY9" s="81">
        <f>SUM(Z9:AW9)</f>
        <v>0</v>
      </c>
      <c r="AZ9" s="27"/>
      <c r="BA9" s="27"/>
      <c r="BB9" s="27"/>
      <c r="BC9" s="27"/>
      <c r="BD9" s="27"/>
      <c r="BE9" s="27"/>
      <c r="BF9" s="27"/>
      <c r="BG9" s="27"/>
      <c r="BH9" s="27"/>
      <c r="BI9" s="20">
        <f>SUM(AY9+W9)</f>
        <v>46</v>
      </c>
    </row>
    <row r="10" spans="1:61" ht="15">
      <c r="A10" s="195"/>
      <c r="B10" s="199"/>
      <c r="C10" s="190"/>
      <c r="D10" s="11" t="s">
        <v>36</v>
      </c>
      <c r="E10" s="99">
        <v>2</v>
      </c>
      <c r="F10" s="99">
        <v>2</v>
      </c>
      <c r="G10" s="99">
        <v>2</v>
      </c>
      <c r="H10" s="99">
        <v>2</v>
      </c>
      <c r="I10" s="101">
        <v>2</v>
      </c>
      <c r="J10" s="101">
        <v>2</v>
      </c>
      <c r="K10" s="99">
        <v>2</v>
      </c>
      <c r="L10" s="99">
        <v>1</v>
      </c>
      <c r="M10" s="99">
        <v>1</v>
      </c>
      <c r="N10" s="99">
        <v>1</v>
      </c>
      <c r="O10" s="99">
        <v>1</v>
      </c>
      <c r="P10" s="99">
        <v>1</v>
      </c>
      <c r="Q10" s="99">
        <v>1</v>
      </c>
      <c r="R10" s="99">
        <v>1</v>
      </c>
      <c r="S10" s="99">
        <v>1</v>
      </c>
      <c r="T10" s="99">
        <v>1</v>
      </c>
      <c r="U10" s="107"/>
      <c r="V10" s="107"/>
      <c r="W10" s="85">
        <f t="shared" si="0"/>
        <v>23</v>
      </c>
      <c r="X10" s="25"/>
      <c r="Y10" s="26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10"/>
      <c r="AW10" s="105"/>
      <c r="AX10" s="105"/>
      <c r="AY10" s="106">
        <f>SUM(Z10:AW10)</f>
        <v>0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157"/>
    </row>
    <row r="11" spans="1:61" ht="15">
      <c r="A11" s="195"/>
      <c r="B11" s="190" t="s">
        <v>64</v>
      </c>
      <c r="C11" s="190" t="s">
        <v>39</v>
      </c>
      <c r="D11" s="11" t="s">
        <v>42</v>
      </c>
      <c r="E11" s="15">
        <v>4</v>
      </c>
      <c r="F11" s="15">
        <v>2</v>
      </c>
      <c r="G11" s="15">
        <v>4</v>
      </c>
      <c r="H11" s="15">
        <v>2</v>
      </c>
      <c r="I11" s="50">
        <v>4</v>
      </c>
      <c r="J11" s="50">
        <v>2</v>
      </c>
      <c r="K11" s="15">
        <v>4</v>
      </c>
      <c r="L11" s="15">
        <v>2</v>
      </c>
      <c r="M11" s="15">
        <v>4</v>
      </c>
      <c r="N11" s="15">
        <v>2</v>
      </c>
      <c r="O11" s="15">
        <v>4</v>
      </c>
      <c r="P11" s="15">
        <v>2</v>
      </c>
      <c r="Q11" s="15">
        <v>4</v>
      </c>
      <c r="R11" s="15">
        <v>4</v>
      </c>
      <c r="S11" s="15"/>
      <c r="T11" s="12"/>
      <c r="U11" s="20"/>
      <c r="V11" s="162"/>
      <c r="W11" s="85">
        <f t="shared" si="0"/>
        <v>44</v>
      </c>
      <c r="X11" s="25"/>
      <c r="Y11" s="25"/>
      <c r="Z11" s="33">
        <v>4</v>
      </c>
      <c r="AA11" s="33">
        <v>2</v>
      </c>
      <c r="AB11" s="33">
        <v>2</v>
      </c>
      <c r="AC11" s="33">
        <v>2</v>
      </c>
      <c r="AD11" s="33">
        <v>2</v>
      </c>
      <c r="AE11" s="33">
        <v>2</v>
      </c>
      <c r="AF11" s="33">
        <v>2</v>
      </c>
      <c r="AG11" s="33">
        <v>2</v>
      </c>
      <c r="AH11" s="33">
        <v>2</v>
      </c>
      <c r="AI11" s="33">
        <v>2</v>
      </c>
      <c r="AJ11" s="33">
        <v>2</v>
      </c>
      <c r="AK11" s="33">
        <v>2</v>
      </c>
      <c r="AL11" s="33">
        <v>2</v>
      </c>
      <c r="AM11" s="33">
        <v>2</v>
      </c>
      <c r="AN11" s="33">
        <v>2</v>
      </c>
      <c r="AO11" s="33">
        <v>2</v>
      </c>
      <c r="AP11" s="33">
        <v>2</v>
      </c>
      <c r="AQ11" s="33">
        <v>2</v>
      </c>
      <c r="AR11" s="33">
        <v>2</v>
      </c>
      <c r="AS11" s="33">
        <v>2</v>
      </c>
      <c r="AT11" s="33"/>
      <c r="AU11" s="33"/>
      <c r="AV11" s="36"/>
      <c r="AW11" s="34">
        <v>2</v>
      </c>
      <c r="AX11" s="34" t="s">
        <v>179</v>
      </c>
      <c r="AY11" s="81">
        <f>SUM(Z11:AW11)</f>
        <v>44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157">
        <f aca="true" t="shared" si="1" ref="BI11:BI59">SUM(AY11+W11)</f>
        <v>88</v>
      </c>
    </row>
    <row r="12" spans="1:61" ht="15">
      <c r="A12" s="195"/>
      <c r="B12" s="190"/>
      <c r="C12" s="190"/>
      <c r="D12" s="11" t="s">
        <v>36</v>
      </c>
      <c r="E12" s="99">
        <v>2</v>
      </c>
      <c r="F12" s="99">
        <v>1</v>
      </c>
      <c r="G12" s="99">
        <v>2</v>
      </c>
      <c r="H12" s="99">
        <v>1</v>
      </c>
      <c r="I12" s="101">
        <v>2</v>
      </c>
      <c r="J12" s="101">
        <v>1</v>
      </c>
      <c r="K12" s="99">
        <v>2</v>
      </c>
      <c r="L12" s="99">
        <v>1</v>
      </c>
      <c r="M12" s="99">
        <v>2</v>
      </c>
      <c r="N12" s="99">
        <v>1</v>
      </c>
      <c r="O12" s="99">
        <v>2</v>
      </c>
      <c r="P12" s="99">
        <v>1</v>
      </c>
      <c r="Q12" s="99">
        <v>2</v>
      </c>
      <c r="R12" s="99">
        <v>2</v>
      </c>
      <c r="S12" s="99"/>
      <c r="T12" s="99"/>
      <c r="U12" s="107"/>
      <c r="V12" s="107"/>
      <c r="W12" s="85">
        <f t="shared" si="0"/>
        <v>22</v>
      </c>
      <c r="X12" s="25"/>
      <c r="Y12" s="26"/>
      <c r="Z12" s="101">
        <v>2</v>
      </c>
      <c r="AA12" s="101">
        <v>1</v>
      </c>
      <c r="AB12" s="101">
        <v>1</v>
      </c>
      <c r="AC12" s="101">
        <v>1</v>
      </c>
      <c r="AD12" s="101">
        <v>1</v>
      </c>
      <c r="AE12" s="101">
        <v>1</v>
      </c>
      <c r="AF12" s="101">
        <v>1</v>
      </c>
      <c r="AG12" s="101">
        <v>1</v>
      </c>
      <c r="AH12" s="101">
        <v>1</v>
      </c>
      <c r="AI12" s="101">
        <v>1</v>
      </c>
      <c r="AJ12" s="101">
        <v>1</v>
      </c>
      <c r="AK12" s="101">
        <v>1</v>
      </c>
      <c r="AL12" s="101">
        <v>1</v>
      </c>
      <c r="AM12" s="101">
        <v>1</v>
      </c>
      <c r="AN12" s="101">
        <v>1</v>
      </c>
      <c r="AO12" s="101">
        <v>1</v>
      </c>
      <c r="AP12" s="101">
        <v>1</v>
      </c>
      <c r="AQ12" s="101">
        <v>1</v>
      </c>
      <c r="AR12" s="101">
        <v>1</v>
      </c>
      <c r="AS12" s="101">
        <v>1</v>
      </c>
      <c r="AT12" s="101"/>
      <c r="AU12" s="101"/>
      <c r="AV12" s="103"/>
      <c r="AW12" s="105">
        <v>1</v>
      </c>
      <c r="AX12" s="105"/>
      <c r="AY12" s="106">
        <f>SUM(Z12:AW12)</f>
        <v>22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157"/>
    </row>
    <row r="13" spans="1:61" ht="15">
      <c r="A13" s="195"/>
      <c r="B13" s="199" t="s">
        <v>40</v>
      </c>
      <c r="C13" s="190" t="s">
        <v>41</v>
      </c>
      <c r="D13" s="11" t="s">
        <v>42</v>
      </c>
      <c r="E13" s="15">
        <v>2</v>
      </c>
      <c r="F13" s="15">
        <v>2</v>
      </c>
      <c r="G13" s="15">
        <v>2</v>
      </c>
      <c r="H13" s="15">
        <v>2</v>
      </c>
      <c r="I13" s="50">
        <v>2</v>
      </c>
      <c r="J13" s="50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2">
        <v>2</v>
      </c>
      <c r="U13" s="20">
        <v>2</v>
      </c>
      <c r="V13" s="162"/>
      <c r="W13" s="85">
        <f t="shared" si="0"/>
        <v>34</v>
      </c>
      <c r="X13" s="25"/>
      <c r="Y13" s="25"/>
      <c r="Z13" s="33">
        <v>4</v>
      </c>
      <c r="AA13" s="33">
        <v>4</v>
      </c>
      <c r="AB13" s="33">
        <v>4</v>
      </c>
      <c r="AC13" s="33">
        <v>4</v>
      </c>
      <c r="AD13" s="33">
        <v>4</v>
      </c>
      <c r="AE13" s="33">
        <v>4</v>
      </c>
      <c r="AF13" s="33">
        <v>4</v>
      </c>
      <c r="AG13" s="33">
        <v>4</v>
      </c>
      <c r="AH13" s="33">
        <v>4</v>
      </c>
      <c r="AI13" s="33">
        <v>4</v>
      </c>
      <c r="AJ13" s="33">
        <v>4</v>
      </c>
      <c r="AK13" s="33">
        <v>4</v>
      </c>
      <c r="AL13" s="33">
        <v>4</v>
      </c>
      <c r="AM13" s="33">
        <v>4</v>
      </c>
      <c r="AN13" s="33">
        <v>4</v>
      </c>
      <c r="AO13" s="33">
        <v>4</v>
      </c>
      <c r="AP13" s="33">
        <v>2</v>
      </c>
      <c r="AQ13" s="16">
        <v>2</v>
      </c>
      <c r="AR13" s="33">
        <v>1</v>
      </c>
      <c r="AS13" s="33"/>
      <c r="AT13" s="33"/>
      <c r="AU13" s="33"/>
      <c r="AV13" s="33"/>
      <c r="AW13" s="34"/>
      <c r="AX13" s="34" t="s">
        <v>179</v>
      </c>
      <c r="AY13" s="81">
        <f>SUM(Z13:AX13)</f>
        <v>69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157">
        <f t="shared" si="1"/>
        <v>103</v>
      </c>
    </row>
    <row r="14" spans="1:61" ht="15">
      <c r="A14" s="195"/>
      <c r="B14" s="199"/>
      <c r="C14" s="190"/>
      <c r="D14" s="11" t="s">
        <v>36</v>
      </c>
      <c r="E14" s="99">
        <v>1</v>
      </c>
      <c r="F14" s="99">
        <v>1</v>
      </c>
      <c r="G14" s="99">
        <v>1</v>
      </c>
      <c r="H14" s="99">
        <v>1</v>
      </c>
      <c r="I14" s="101">
        <v>1</v>
      </c>
      <c r="J14" s="101">
        <v>1</v>
      </c>
      <c r="K14" s="99">
        <v>1</v>
      </c>
      <c r="L14" s="99">
        <v>1</v>
      </c>
      <c r="M14" s="99">
        <v>1</v>
      </c>
      <c r="N14" s="99">
        <v>1</v>
      </c>
      <c r="O14" s="99">
        <v>1</v>
      </c>
      <c r="P14" s="99">
        <v>1</v>
      </c>
      <c r="Q14" s="99">
        <v>1</v>
      </c>
      <c r="R14" s="99">
        <v>1</v>
      </c>
      <c r="S14" s="99">
        <v>1</v>
      </c>
      <c r="T14" s="99">
        <v>1</v>
      </c>
      <c r="U14" s="107">
        <v>1</v>
      </c>
      <c r="V14" s="107"/>
      <c r="W14" s="85">
        <f t="shared" si="0"/>
        <v>17</v>
      </c>
      <c r="X14" s="25"/>
      <c r="Y14" s="26"/>
      <c r="Z14" s="49">
        <v>2</v>
      </c>
      <c r="AA14" s="49">
        <v>2</v>
      </c>
      <c r="AB14" s="49">
        <v>2</v>
      </c>
      <c r="AC14" s="49">
        <v>2</v>
      </c>
      <c r="AD14" s="49">
        <v>2</v>
      </c>
      <c r="AE14" s="49">
        <v>2</v>
      </c>
      <c r="AF14" s="101">
        <v>2</v>
      </c>
      <c r="AG14" s="101">
        <v>2</v>
      </c>
      <c r="AH14" s="101">
        <v>2</v>
      </c>
      <c r="AI14" s="101">
        <v>2</v>
      </c>
      <c r="AJ14" s="101">
        <v>2</v>
      </c>
      <c r="AK14" s="101">
        <v>2</v>
      </c>
      <c r="AL14" s="101">
        <v>2</v>
      </c>
      <c r="AM14" s="101">
        <v>2</v>
      </c>
      <c r="AN14" s="101">
        <v>2</v>
      </c>
      <c r="AO14" s="101">
        <v>2</v>
      </c>
      <c r="AP14" s="101">
        <v>1</v>
      </c>
      <c r="AQ14" s="126">
        <v>1</v>
      </c>
      <c r="AR14" s="101">
        <v>1</v>
      </c>
      <c r="AS14" s="101"/>
      <c r="AT14" s="101"/>
      <c r="AU14" s="101"/>
      <c r="AV14" s="101"/>
      <c r="AW14" s="105"/>
      <c r="AX14" s="105"/>
      <c r="AY14" s="81">
        <f aca="true" t="shared" si="2" ref="AY14:AY58">SUM(Z14:AX14)</f>
        <v>35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157"/>
    </row>
    <row r="15" spans="1:61" ht="15">
      <c r="A15" s="195"/>
      <c r="B15" s="190" t="s">
        <v>43</v>
      </c>
      <c r="C15" s="190" t="s">
        <v>45</v>
      </c>
      <c r="D15" s="11" t="s">
        <v>42</v>
      </c>
      <c r="E15" s="15">
        <v>2</v>
      </c>
      <c r="F15" s="15">
        <v>2</v>
      </c>
      <c r="G15" s="15">
        <v>2</v>
      </c>
      <c r="H15" s="15">
        <v>2</v>
      </c>
      <c r="I15" s="50">
        <v>2</v>
      </c>
      <c r="J15" s="50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4</v>
      </c>
      <c r="R15" s="15">
        <v>4</v>
      </c>
      <c r="S15" s="15">
        <v>4</v>
      </c>
      <c r="T15" s="12">
        <v>2</v>
      </c>
      <c r="U15" s="20"/>
      <c r="V15" s="162"/>
      <c r="W15" s="85">
        <f t="shared" si="0"/>
        <v>38</v>
      </c>
      <c r="X15" s="25"/>
      <c r="Y15" s="25"/>
      <c r="Z15" s="33">
        <v>4</v>
      </c>
      <c r="AA15" s="33">
        <v>4</v>
      </c>
      <c r="AB15" s="33">
        <v>4</v>
      </c>
      <c r="AC15" s="33">
        <v>4</v>
      </c>
      <c r="AD15" s="33">
        <v>4</v>
      </c>
      <c r="AE15" s="33">
        <v>4</v>
      </c>
      <c r="AF15" s="33">
        <v>4</v>
      </c>
      <c r="AG15" s="33">
        <v>4</v>
      </c>
      <c r="AH15" s="33">
        <v>4</v>
      </c>
      <c r="AI15" s="33">
        <v>4</v>
      </c>
      <c r="AJ15" s="33">
        <v>4</v>
      </c>
      <c r="AK15" s="33">
        <v>4</v>
      </c>
      <c r="AL15" s="33">
        <v>4</v>
      </c>
      <c r="AM15" s="33">
        <v>4</v>
      </c>
      <c r="AN15" s="33">
        <v>4</v>
      </c>
      <c r="AO15" s="33">
        <v>2</v>
      </c>
      <c r="AP15" s="33">
        <v>2</v>
      </c>
      <c r="AQ15" s="177">
        <v>2</v>
      </c>
      <c r="AR15" s="33"/>
      <c r="AS15" s="33"/>
      <c r="AT15" s="33"/>
      <c r="AU15" s="33"/>
      <c r="AV15" s="33"/>
      <c r="AW15" s="34"/>
      <c r="AX15" s="34" t="s">
        <v>179</v>
      </c>
      <c r="AY15" s="81">
        <f t="shared" si="2"/>
        <v>66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157">
        <f t="shared" si="1"/>
        <v>104</v>
      </c>
    </row>
    <row r="16" spans="1:61" ht="15">
      <c r="A16" s="195"/>
      <c r="B16" s="190"/>
      <c r="C16" s="190"/>
      <c r="D16" s="11" t="s">
        <v>36</v>
      </c>
      <c r="E16" s="99">
        <v>1</v>
      </c>
      <c r="F16" s="99">
        <v>1</v>
      </c>
      <c r="G16" s="99">
        <v>1</v>
      </c>
      <c r="H16" s="99">
        <v>1</v>
      </c>
      <c r="I16" s="101">
        <v>1</v>
      </c>
      <c r="J16" s="101">
        <v>1</v>
      </c>
      <c r="K16" s="99">
        <v>1</v>
      </c>
      <c r="L16" s="99">
        <v>1</v>
      </c>
      <c r="M16" s="99">
        <v>1</v>
      </c>
      <c r="N16" s="99">
        <v>1</v>
      </c>
      <c r="O16" s="99">
        <v>1</v>
      </c>
      <c r="P16" s="99">
        <v>1</v>
      </c>
      <c r="Q16" s="99">
        <v>2</v>
      </c>
      <c r="R16" s="99">
        <v>2</v>
      </c>
      <c r="S16" s="99">
        <v>2</v>
      </c>
      <c r="T16" s="99">
        <v>1</v>
      </c>
      <c r="U16" s="107"/>
      <c r="V16" s="107"/>
      <c r="W16" s="85">
        <f t="shared" si="0"/>
        <v>19</v>
      </c>
      <c r="X16" s="25"/>
      <c r="Y16" s="26"/>
      <c r="Z16" s="101">
        <v>2</v>
      </c>
      <c r="AA16" s="101">
        <v>2</v>
      </c>
      <c r="AB16" s="101">
        <v>2</v>
      </c>
      <c r="AC16" s="101">
        <v>2</v>
      </c>
      <c r="AD16" s="101">
        <v>2</v>
      </c>
      <c r="AE16" s="101">
        <v>2</v>
      </c>
      <c r="AF16" s="101">
        <v>2</v>
      </c>
      <c r="AG16" s="101">
        <v>2</v>
      </c>
      <c r="AH16" s="101">
        <v>2</v>
      </c>
      <c r="AI16" s="101">
        <v>2</v>
      </c>
      <c r="AJ16" s="101">
        <v>2</v>
      </c>
      <c r="AK16" s="101">
        <v>2</v>
      </c>
      <c r="AL16" s="101">
        <v>2</v>
      </c>
      <c r="AM16" s="101">
        <v>2</v>
      </c>
      <c r="AN16" s="101">
        <v>2</v>
      </c>
      <c r="AO16" s="101">
        <v>1</v>
      </c>
      <c r="AP16" s="101">
        <v>1</v>
      </c>
      <c r="AQ16" s="101">
        <v>1</v>
      </c>
      <c r="AR16" s="101"/>
      <c r="AS16" s="101"/>
      <c r="AT16" s="101"/>
      <c r="AU16" s="101"/>
      <c r="AV16" s="103"/>
      <c r="AW16" s="105"/>
      <c r="AX16" s="105"/>
      <c r="AY16" s="81">
        <f t="shared" si="2"/>
        <v>33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157"/>
    </row>
    <row r="17" spans="1:61" ht="15">
      <c r="A17" s="195"/>
      <c r="B17" s="186" t="s">
        <v>44</v>
      </c>
      <c r="C17" s="186" t="s">
        <v>184</v>
      </c>
      <c r="D17" s="11" t="s">
        <v>42</v>
      </c>
      <c r="E17" s="12">
        <v>2</v>
      </c>
      <c r="F17" s="12">
        <v>2</v>
      </c>
      <c r="G17" s="12">
        <v>2</v>
      </c>
      <c r="H17" s="12">
        <v>2</v>
      </c>
      <c r="I17" s="49">
        <v>2</v>
      </c>
      <c r="J17" s="49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4</v>
      </c>
      <c r="R17" s="12">
        <v>2</v>
      </c>
      <c r="S17" s="12">
        <v>2</v>
      </c>
      <c r="T17" s="12">
        <v>4</v>
      </c>
      <c r="U17" s="56"/>
      <c r="V17" s="162" t="s">
        <v>179</v>
      </c>
      <c r="W17" s="85">
        <f t="shared" si="0"/>
        <v>36</v>
      </c>
      <c r="X17" s="25"/>
      <c r="Y17" s="2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114"/>
      <c r="AU17" s="49"/>
      <c r="AV17" s="36"/>
      <c r="AW17" s="34"/>
      <c r="AX17" s="34"/>
      <c r="AY17" s="81">
        <f t="shared" si="2"/>
        <v>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157">
        <f t="shared" si="1"/>
        <v>36</v>
      </c>
    </row>
    <row r="18" spans="1:61" ht="15">
      <c r="A18" s="195"/>
      <c r="B18" s="187"/>
      <c r="C18" s="187"/>
      <c r="D18" s="11" t="s">
        <v>36</v>
      </c>
      <c r="E18" s="99">
        <v>1</v>
      </c>
      <c r="F18" s="99">
        <v>1</v>
      </c>
      <c r="G18" s="99">
        <v>1</v>
      </c>
      <c r="H18" s="99">
        <v>1</v>
      </c>
      <c r="I18" s="101">
        <v>1</v>
      </c>
      <c r="J18" s="101">
        <v>1</v>
      </c>
      <c r="K18" s="99">
        <v>1</v>
      </c>
      <c r="L18" s="99">
        <v>1</v>
      </c>
      <c r="M18" s="99">
        <v>1</v>
      </c>
      <c r="N18" s="99">
        <v>1</v>
      </c>
      <c r="O18" s="99">
        <v>1</v>
      </c>
      <c r="P18" s="99">
        <v>1</v>
      </c>
      <c r="Q18" s="99">
        <v>2</v>
      </c>
      <c r="R18" s="99">
        <v>1</v>
      </c>
      <c r="S18" s="99">
        <v>1</v>
      </c>
      <c r="T18" s="99">
        <v>2</v>
      </c>
      <c r="U18" s="107"/>
      <c r="V18" s="107"/>
      <c r="W18" s="85">
        <f t="shared" si="0"/>
        <v>18</v>
      </c>
      <c r="X18" s="25"/>
      <c r="Y18" s="2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3"/>
      <c r="AW18" s="105"/>
      <c r="AX18" s="105"/>
      <c r="AY18" s="81">
        <f t="shared" si="2"/>
        <v>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157"/>
    </row>
    <row r="19" spans="1:61" ht="15">
      <c r="A19" s="195"/>
      <c r="B19" s="190" t="s">
        <v>47</v>
      </c>
      <c r="C19" s="186" t="s">
        <v>185</v>
      </c>
      <c r="D19" s="11" t="s">
        <v>42</v>
      </c>
      <c r="E19" s="15">
        <v>2</v>
      </c>
      <c r="F19" s="15">
        <v>4</v>
      </c>
      <c r="G19" s="15">
        <v>2</v>
      </c>
      <c r="H19" s="15">
        <v>4</v>
      </c>
      <c r="I19" s="50">
        <v>2</v>
      </c>
      <c r="J19" s="50">
        <v>4</v>
      </c>
      <c r="K19" s="15">
        <v>2</v>
      </c>
      <c r="L19" s="15">
        <v>4</v>
      </c>
      <c r="M19" s="15">
        <v>2</v>
      </c>
      <c r="N19" s="15">
        <v>4</v>
      </c>
      <c r="O19" s="15">
        <v>2</v>
      </c>
      <c r="P19" s="15">
        <v>2</v>
      </c>
      <c r="Q19" s="15">
        <v>2</v>
      </c>
      <c r="R19" s="15">
        <v>4</v>
      </c>
      <c r="S19" s="15">
        <v>4</v>
      </c>
      <c r="T19" s="12">
        <v>4</v>
      </c>
      <c r="U19" s="20">
        <v>3</v>
      </c>
      <c r="V19" s="162"/>
      <c r="W19" s="85">
        <f t="shared" si="0"/>
        <v>51</v>
      </c>
      <c r="X19" s="25"/>
      <c r="Y19" s="25"/>
      <c r="Z19" s="33">
        <v>2</v>
      </c>
      <c r="AA19" s="33">
        <v>4</v>
      </c>
      <c r="AB19" s="33">
        <v>2</v>
      </c>
      <c r="AC19" s="33">
        <v>4</v>
      </c>
      <c r="AD19" s="33">
        <v>2</v>
      </c>
      <c r="AE19" s="33">
        <v>4</v>
      </c>
      <c r="AF19" s="33">
        <v>2</v>
      </c>
      <c r="AG19" s="33">
        <v>4</v>
      </c>
      <c r="AH19" s="33">
        <v>2</v>
      </c>
      <c r="AI19" s="33">
        <v>4</v>
      </c>
      <c r="AJ19" s="33">
        <v>2</v>
      </c>
      <c r="AK19" s="33">
        <v>4</v>
      </c>
      <c r="AL19" s="33">
        <v>2</v>
      </c>
      <c r="AM19" s="33">
        <v>4</v>
      </c>
      <c r="AN19" s="33">
        <v>2</v>
      </c>
      <c r="AO19" s="33">
        <v>2</v>
      </c>
      <c r="AP19" s="33">
        <v>4</v>
      </c>
      <c r="AQ19" s="33">
        <v>2</v>
      </c>
      <c r="AR19" s="33"/>
      <c r="AS19" s="33"/>
      <c r="AT19" s="33"/>
      <c r="AU19" s="33"/>
      <c r="AV19" s="34"/>
      <c r="AW19" s="34"/>
      <c r="AX19" s="34" t="s">
        <v>179</v>
      </c>
      <c r="AY19" s="81">
        <f t="shared" si="2"/>
        <v>52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157">
        <f t="shared" si="1"/>
        <v>103</v>
      </c>
    </row>
    <row r="20" spans="1:61" ht="15">
      <c r="A20" s="195"/>
      <c r="B20" s="190"/>
      <c r="C20" s="187"/>
      <c r="D20" s="11" t="s">
        <v>36</v>
      </c>
      <c r="E20" s="99">
        <v>1</v>
      </c>
      <c r="F20" s="99">
        <v>2</v>
      </c>
      <c r="G20" s="99">
        <v>1</v>
      </c>
      <c r="H20" s="99">
        <v>2</v>
      </c>
      <c r="I20" s="101">
        <v>1</v>
      </c>
      <c r="J20" s="101">
        <v>2</v>
      </c>
      <c r="K20" s="99">
        <v>1</v>
      </c>
      <c r="L20" s="99">
        <v>2</v>
      </c>
      <c r="M20" s="99">
        <v>1</v>
      </c>
      <c r="N20" s="99">
        <v>2</v>
      </c>
      <c r="O20" s="99">
        <v>1</v>
      </c>
      <c r="P20" s="99">
        <v>1</v>
      </c>
      <c r="Q20" s="99">
        <v>1</v>
      </c>
      <c r="R20" s="99">
        <v>2</v>
      </c>
      <c r="S20" s="99">
        <v>2</v>
      </c>
      <c r="T20" s="99">
        <v>2</v>
      </c>
      <c r="U20" s="107">
        <v>2</v>
      </c>
      <c r="V20" s="107"/>
      <c r="W20" s="85">
        <f t="shared" si="0"/>
        <v>26</v>
      </c>
      <c r="X20" s="25"/>
      <c r="Y20" s="26"/>
      <c r="Z20" s="101">
        <v>1</v>
      </c>
      <c r="AA20" s="101">
        <v>2</v>
      </c>
      <c r="AB20" s="101">
        <v>1</v>
      </c>
      <c r="AC20" s="101">
        <v>2</v>
      </c>
      <c r="AD20" s="101">
        <v>1</v>
      </c>
      <c r="AE20" s="101">
        <v>2</v>
      </c>
      <c r="AF20" s="101">
        <v>1</v>
      </c>
      <c r="AG20" s="101">
        <v>2</v>
      </c>
      <c r="AH20" s="101">
        <v>1</v>
      </c>
      <c r="AI20" s="101">
        <v>2</v>
      </c>
      <c r="AJ20" s="101">
        <v>1</v>
      </c>
      <c r="AK20" s="101">
        <v>2</v>
      </c>
      <c r="AL20" s="101">
        <v>1</v>
      </c>
      <c r="AM20" s="101">
        <v>2</v>
      </c>
      <c r="AN20" s="101">
        <v>1</v>
      </c>
      <c r="AO20" s="101">
        <v>1</v>
      </c>
      <c r="AP20" s="101">
        <v>2</v>
      </c>
      <c r="AQ20" s="101">
        <v>1</v>
      </c>
      <c r="AR20" s="101"/>
      <c r="AS20" s="101"/>
      <c r="AT20" s="101"/>
      <c r="AU20" s="101"/>
      <c r="AV20" s="105"/>
      <c r="AW20" s="105"/>
      <c r="AX20" s="105"/>
      <c r="AY20" s="106">
        <f t="shared" si="2"/>
        <v>26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157">
        <f t="shared" si="1"/>
        <v>52</v>
      </c>
    </row>
    <row r="21" spans="1:61" ht="15">
      <c r="A21" s="195"/>
      <c r="B21" s="190" t="s">
        <v>89</v>
      </c>
      <c r="C21" s="186" t="s">
        <v>48</v>
      </c>
      <c r="D21" s="11" t="s">
        <v>42</v>
      </c>
      <c r="E21" s="15">
        <v>2</v>
      </c>
      <c r="F21" s="15">
        <v>2</v>
      </c>
      <c r="G21" s="15">
        <v>2</v>
      </c>
      <c r="H21" s="15">
        <v>2</v>
      </c>
      <c r="I21" s="50">
        <v>2</v>
      </c>
      <c r="J21" s="50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2">
        <v>2</v>
      </c>
      <c r="U21" s="20">
        <v>2</v>
      </c>
      <c r="V21" s="162"/>
      <c r="W21" s="85">
        <f t="shared" si="0"/>
        <v>34</v>
      </c>
      <c r="X21" s="25"/>
      <c r="Y21" s="25"/>
      <c r="Z21" s="33">
        <v>2</v>
      </c>
      <c r="AA21" s="33">
        <v>2</v>
      </c>
      <c r="AB21" s="33">
        <v>2</v>
      </c>
      <c r="AC21" s="33">
        <v>2</v>
      </c>
      <c r="AD21" s="33">
        <v>2</v>
      </c>
      <c r="AE21" s="33">
        <v>2</v>
      </c>
      <c r="AF21" s="33">
        <v>2</v>
      </c>
      <c r="AG21" s="33">
        <v>2</v>
      </c>
      <c r="AH21" s="33">
        <v>2</v>
      </c>
      <c r="AI21" s="33">
        <v>2</v>
      </c>
      <c r="AJ21" s="33">
        <v>2</v>
      </c>
      <c r="AK21" s="33">
        <v>2</v>
      </c>
      <c r="AL21" s="33">
        <v>2</v>
      </c>
      <c r="AM21" s="33">
        <v>2</v>
      </c>
      <c r="AN21" s="33">
        <v>2</v>
      </c>
      <c r="AO21" s="33">
        <v>2</v>
      </c>
      <c r="AP21" s="33">
        <v>2</v>
      </c>
      <c r="AQ21" s="33">
        <v>2</v>
      </c>
      <c r="AR21" s="33">
        <v>1</v>
      </c>
      <c r="AS21" s="33"/>
      <c r="AT21" s="33"/>
      <c r="AU21" s="33"/>
      <c r="AV21" s="34"/>
      <c r="AW21" s="34"/>
      <c r="AX21" s="34" t="s">
        <v>179</v>
      </c>
      <c r="AY21" s="81">
        <f t="shared" si="2"/>
        <v>37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157">
        <f t="shared" si="1"/>
        <v>71</v>
      </c>
    </row>
    <row r="22" spans="1:61" ht="15">
      <c r="A22" s="195"/>
      <c r="B22" s="190"/>
      <c r="C22" s="187"/>
      <c r="D22" s="11" t="s">
        <v>36</v>
      </c>
      <c r="E22" s="99">
        <v>1</v>
      </c>
      <c r="F22" s="99">
        <v>1</v>
      </c>
      <c r="G22" s="99">
        <v>1</v>
      </c>
      <c r="H22" s="99">
        <v>1</v>
      </c>
      <c r="I22" s="101">
        <v>1</v>
      </c>
      <c r="J22" s="101">
        <v>1</v>
      </c>
      <c r="K22" s="99">
        <v>1</v>
      </c>
      <c r="L22" s="99">
        <v>1</v>
      </c>
      <c r="M22" s="99">
        <v>1</v>
      </c>
      <c r="N22" s="99">
        <v>1</v>
      </c>
      <c r="O22" s="99">
        <v>1</v>
      </c>
      <c r="P22" s="99">
        <v>1</v>
      </c>
      <c r="Q22" s="99">
        <v>1</v>
      </c>
      <c r="R22" s="99">
        <v>1</v>
      </c>
      <c r="S22" s="99">
        <v>1</v>
      </c>
      <c r="T22" s="99">
        <v>1</v>
      </c>
      <c r="U22" s="107">
        <v>1</v>
      </c>
      <c r="V22" s="107"/>
      <c r="W22" s="85">
        <f t="shared" si="0"/>
        <v>17</v>
      </c>
      <c r="X22" s="25"/>
      <c r="Y22" s="26"/>
      <c r="Z22" s="101">
        <v>1</v>
      </c>
      <c r="AA22" s="101">
        <v>1</v>
      </c>
      <c r="AB22" s="101">
        <v>1</v>
      </c>
      <c r="AC22" s="101">
        <v>1</v>
      </c>
      <c r="AD22" s="101">
        <v>1</v>
      </c>
      <c r="AE22" s="101">
        <v>1</v>
      </c>
      <c r="AF22" s="101">
        <v>1</v>
      </c>
      <c r="AG22" s="101">
        <v>1</v>
      </c>
      <c r="AH22" s="101">
        <v>1</v>
      </c>
      <c r="AI22" s="101">
        <v>1</v>
      </c>
      <c r="AJ22" s="101">
        <v>1</v>
      </c>
      <c r="AK22" s="101">
        <v>1</v>
      </c>
      <c r="AL22" s="101">
        <v>1</v>
      </c>
      <c r="AM22" s="101">
        <v>1</v>
      </c>
      <c r="AN22" s="101">
        <v>1</v>
      </c>
      <c r="AO22" s="101">
        <v>1</v>
      </c>
      <c r="AP22" s="101">
        <v>1</v>
      </c>
      <c r="AQ22" s="101">
        <v>1</v>
      </c>
      <c r="AR22" s="101"/>
      <c r="AS22" s="101"/>
      <c r="AT22" s="101"/>
      <c r="AU22" s="101"/>
      <c r="AV22" s="105"/>
      <c r="AW22" s="105"/>
      <c r="AX22" s="105"/>
      <c r="AY22" s="81">
        <f t="shared" si="2"/>
        <v>18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157"/>
    </row>
    <row r="23" spans="1:61" ht="15">
      <c r="A23" s="195"/>
      <c r="B23" s="186" t="s">
        <v>91</v>
      </c>
      <c r="C23" s="186" t="s">
        <v>65</v>
      </c>
      <c r="D23" s="11" t="s">
        <v>42</v>
      </c>
      <c r="E23" s="12">
        <v>4</v>
      </c>
      <c r="F23" s="12">
        <v>4</v>
      </c>
      <c r="G23" s="12">
        <v>4</v>
      </c>
      <c r="H23" s="12">
        <v>4</v>
      </c>
      <c r="I23" s="49">
        <v>4</v>
      </c>
      <c r="J23" s="49">
        <v>4</v>
      </c>
      <c r="K23" s="12">
        <v>4</v>
      </c>
      <c r="L23" s="12">
        <v>4</v>
      </c>
      <c r="M23" s="12">
        <v>4</v>
      </c>
      <c r="N23" s="12">
        <v>4</v>
      </c>
      <c r="O23" s="12">
        <v>4</v>
      </c>
      <c r="P23" s="12">
        <v>4</v>
      </c>
      <c r="Q23" s="12">
        <v>4</v>
      </c>
      <c r="R23" s="12">
        <v>4</v>
      </c>
      <c r="S23" s="12">
        <v>4</v>
      </c>
      <c r="T23" s="12">
        <v>4</v>
      </c>
      <c r="U23" s="20">
        <v>3</v>
      </c>
      <c r="V23" s="162"/>
      <c r="W23" s="85">
        <f t="shared" si="0"/>
        <v>67</v>
      </c>
      <c r="X23" s="25"/>
      <c r="Y23" s="26"/>
      <c r="Z23" s="33">
        <v>4</v>
      </c>
      <c r="AA23" s="33">
        <v>4</v>
      </c>
      <c r="AB23" s="33">
        <v>4</v>
      </c>
      <c r="AC23" s="33">
        <v>6</v>
      </c>
      <c r="AD23" s="33">
        <v>6</v>
      </c>
      <c r="AE23" s="33">
        <v>6</v>
      </c>
      <c r="AF23" s="33">
        <v>6</v>
      </c>
      <c r="AG23" s="33">
        <v>6</v>
      </c>
      <c r="AH23" s="33">
        <v>6</v>
      </c>
      <c r="AI23" s="33">
        <v>6</v>
      </c>
      <c r="AJ23" s="33">
        <v>6</v>
      </c>
      <c r="AK23" s="33">
        <v>6</v>
      </c>
      <c r="AL23" s="33">
        <v>6</v>
      </c>
      <c r="AM23" s="33">
        <v>6</v>
      </c>
      <c r="AN23" s="33">
        <v>10</v>
      </c>
      <c r="AO23" s="33">
        <v>10</v>
      </c>
      <c r="AP23" s="33">
        <v>10</v>
      </c>
      <c r="AQ23" s="33">
        <v>2</v>
      </c>
      <c r="AR23" s="33">
        <v>10</v>
      </c>
      <c r="AS23" s="33">
        <v>10</v>
      </c>
      <c r="AT23" s="38" t="s">
        <v>62</v>
      </c>
      <c r="AU23" s="49"/>
      <c r="AV23" s="34"/>
      <c r="AW23" s="34"/>
      <c r="AX23" s="34"/>
      <c r="AY23" s="81">
        <f t="shared" si="2"/>
        <v>130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157">
        <f t="shared" si="1"/>
        <v>197</v>
      </c>
    </row>
    <row r="24" spans="1:61" ht="15">
      <c r="A24" s="195"/>
      <c r="B24" s="187"/>
      <c r="C24" s="187"/>
      <c r="D24" s="11" t="s">
        <v>36</v>
      </c>
      <c r="E24" s="99">
        <v>2</v>
      </c>
      <c r="F24" s="99">
        <v>2</v>
      </c>
      <c r="G24" s="99">
        <v>2</v>
      </c>
      <c r="H24" s="99">
        <v>2</v>
      </c>
      <c r="I24" s="101">
        <v>2</v>
      </c>
      <c r="J24" s="101">
        <v>2</v>
      </c>
      <c r="K24" s="99">
        <v>2</v>
      </c>
      <c r="L24" s="99">
        <v>2</v>
      </c>
      <c r="M24" s="99">
        <v>2</v>
      </c>
      <c r="N24" s="99">
        <v>2</v>
      </c>
      <c r="O24" s="99">
        <v>2</v>
      </c>
      <c r="P24" s="99">
        <v>2</v>
      </c>
      <c r="Q24" s="99">
        <v>2</v>
      </c>
      <c r="R24" s="99">
        <v>2</v>
      </c>
      <c r="S24" s="99">
        <v>2</v>
      </c>
      <c r="T24" s="99">
        <v>2</v>
      </c>
      <c r="U24" s="107">
        <v>1</v>
      </c>
      <c r="V24" s="107"/>
      <c r="W24" s="85">
        <f t="shared" si="0"/>
        <v>33</v>
      </c>
      <c r="X24" s="25"/>
      <c r="Y24" s="26"/>
      <c r="Z24" s="101">
        <v>2</v>
      </c>
      <c r="AA24" s="101">
        <v>2</v>
      </c>
      <c r="AB24" s="101">
        <v>2</v>
      </c>
      <c r="AC24" s="101">
        <v>3</v>
      </c>
      <c r="AD24" s="101">
        <v>3</v>
      </c>
      <c r="AE24" s="101">
        <v>3</v>
      </c>
      <c r="AF24" s="101">
        <v>3</v>
      </c>
      <c r="AG24" s="101">
        <v>3</v>
      </c>
      <c r="AH24" s="101">
        <v>3</v>
      </c>
      <c r="AI24" s="101">
        <v>3</v>
      </c>
      <c r="AJ24" s="101">
        <v>3</v>
      </c>
      <c r="AK24" s="101">
        <v>3</v>
      </c>
      <c r="AL24" s="101">
        <v>3</v>
      </c>
      <c r="AM24" s="101">
        <v>3</v>
      </c>
      <c r="AN24" s="101">
        <v>5</v>
      </c>
      <c r="AO24" s="101">
        <v>5</v>
      </c>
      <c r="AP24" s="101">
        <v>5</v>
      </c>
      <c r="AQ24" s="101">
        <v>1</v>
      </c>
      <c r="AR24" s="101">
        <v>5</v>
      </c>
      <c r="AS24" s="101">
        <v>5</v>
      </c>
      <c r="AT24" s="101"/>
      <c r="AU24" s="101"/>
      <c r="AV24" s="105"/>
      <c r="AW24" s="105"/>
      <c r="AX24" s="105"/>
      <c r="AY24" s="81">
        <f t="shared" si="2"/>
        <v>65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157">
        <f t="shared" si="1"/>
        <v>98</v>
      </c>
    </row>
    <row r="25" spans="1:61" ht="15">
      <c r="A25" s="195"/>
      <c r="B25" s="186" t="s">
        <v>94</v>
      </c>
      <c r="C25" s="186" t="s">
        <v>186</v>
      </c>
      <c r="D25" s="11" t="s">
        <v>42</v>
      </c>
      <c r="E25" s="12">
        <v>2</v>
      </c>
      <c r="F25" s="12">
        <v>2</v>
      </c>
      <c r="G25" s="12">
        <v>2</v>
      </c>
      <c r="H25" s="12">
        <v>2</v>
      </c>
      <c r="I25" s="49">
        <v>2</v>
      </c>
      <c r="J25" s="49">
        <v>2</v>
      </c>
      <c r="K25" s="12">
        <v>2</v>
      </c>
      <c r="L25" s="12">
        <v>2</v>
      </c>
      <c r="M25" s="12">
        <v>2</v>
      </c>
      <c r="N25" s="12">
        <v>4</v>
      </c>
      <c r="O25" s="12">
        <v>4</v>
      </c>
      <c r="P25" s="12">
        <v>4</v>
      </c>
      <c r="Q25" s="12">
        <v>4</v>
      </c>
      <c r="R25" s="12">
        <v>4</v>
      </c>
      <c r="S25" s="12">
        <v>2</v>
      </c>
      <c r="T25" s="12">
        <v>2</v>
      </c>
      <c r="U25" s="20">
        <v>2</v>
      </c>
      <c r="V25" s="162"/>
      <c r="W25" s="85">
        <f t="shared" si="0"/>
        <v>44</v>
      </c>
      <c r="X25" s="25"/>
      <c r="Y25" s="26"/>
      <c r="Z25" s="49">
        <v>4</v>
      </c>
      <c r="AA25" s="49">
        <v>4</v>
      </c>
      <c r="AB25" s="49">
        <v>4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4</v>
      </c>
      <c r="AJ25" s="49">
        <v>4</v>
      </c>
      <c r="AK25" s="49">
        <v>4</v>
      </c>
      <c r="AL25" s="49">
        <v>4</v>
      </c>
      <c r="AM25" s="49">
        <v>4</v>
      </c>
      <c r="AN25" s="49">
        <v>2</v>
      </c>
      <c r="AO25" s="49">
        <v>2</v>
      </c>
      <c r="AP25" s="49">
        <v>2</v>
      </c>
      <c r="AQ25" s="49">
        <v>2</v>
      </c>
      <c r="AR25" s="49">
        <v>2</v>
      </c>
      <c r="AS25" s="49">
        <v>2</v>
      </c>
      <c r="AT25" s="127" t="s">
        <v>145</v>
      </c>
      <c r="AU25" s="34"/>
      <c r="AV25" s="34"/>
      <c r="AW25" s="34"/>
      <c r="AX25" s="34"/>
      <c r="AY25" s="81">
        <f t="shared" si="2"/>
        <v>68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157">
        <f t="shared" si="1"/>
        <v>112</v>
      </c>
    </row>
    <row r="26" spans="1:61" ht="15">
      <c r="A26" s="195"/>
      <c r="B26" s="187"/>
      <c r="C26" s="187"/>
      <c r="D26" s="11" t="s">
        <v>36</v>
      </c>
      <c r="E26" s="99">
        <v>1</v>
      </c>
      <c r="F26" s="99">
        <v>1</v>
      </c>
      <c r="G26" s="99">
        <v>1</v>
      </c>
      <c r="H26" s="99">
        <v>1</v>
      </c>
      <c r="I26" s="101">
        <v>1</v>
      </c>
      <c r="J26" s="101">
        <v>1</v>
      </c>
      <c r="K26" s="99">
        <v>1</v>
      </c>
      <c r="L26" s="99">
        <v>1</v>
      </c>
      <c r="M26" s="99">
        <v>1</v>
      </c>
      <c r="N26" s="99">
        <v>2</v>
      </c>
      <c r="O26" s="99">
        <v>2</v>
      </c>
      <c r="P26" s="99">
        <v>2</v>
      </c>
      <c r="Q26" s="99">
        <v>2</v>
      </c>
      <c r="R26" s="99">
        <v>2</v>
      </c>
      <c r="S26" s="99">
        <v>1</v>
      </c>
      <c r="T26" s="99">
        <v>1</v>
      </c>
      <c r="U26" s="107">
        <v>1</v>
      </c>
      <c r="V26" s="107"/>
      <c r="W26" s="85">
        <f t="shared" si="0"/>
        <v>22</v>
      </c>
      <c r="X26" s="25"/>
      <c r="Y26" s="26"/>
      <c r="Z26" s="101">
        <v>2</v>
      </c>
      <c r="AA26" s="101">
        <v>2</v>
      </c>
      <c r="AB26" s="101">
        <v>2</v>
      </c>
      <c r="AC26" s="101">
        <v>2</v>
      </c>
      <c r="AD26" s="101">
        <v>2</v>
      </c>
      <c r="AE26" s="105">
        <v>2</v>
      </c>
      <c r="AF26" s="101">
        <v>2</v>
      </c>
      <c r="AG26" s="101">
        <v>2</v>
      </c>
      <c r="AH26" s="101">
        <v>2</v>
      </c>
      <c r="AI26" s="101">
        <v>2</v>
      </c>
      <c r="AJ26" s="101">
        <v>2</v>
      </c>
      <c r="AK26" s="101">
        <v>2</v>
      </c>
      <c r="AL26" s="101">
        <v>2</v>
      </c>
      <c r="AM26" s="101">
        <v>2</v>
      </c>
      <c r="AN26" s="101">
        <v>1</v>
      </c>
      <c r="AO26" s="101">
        <v>1</v>
      </c>
      <c r="AP26" s="101">
        <v>1</v>
      </c>
      <c r="AQ26" s="101">
        <v>1</v>
      </c>
      <c r="AR26" s="101">
        <v>1</v>
      </c>
      <c r="AS26" s="101">
        <v>1</v>
      </c>
      <c r="AT26" s="101"/>
      <c r="AU26" s="101"/>
      <c r="AV26" s="105"/>
      <c r="AW26" s="105"/>
      <c r="AX26" s="105"/>
      <c r="AY26" s="81">
        <f t="shared" si="2"/>
        <v>34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157"/>
    </row>
    <row r="27" spans="1:61" ht="15">
      <c r="A27" s="195"/>
      <c r="B27" s="186" t="s">
        <v>177</v>
      </c>
      <c r="C27" s="188" t="s">
        <v>187</v>
      </c>
      <c r="D27" s="11" t="s">
        <v>42</v>
      </c>
      <c r="E27" s="167">
        <v>2</v>
      </c>
      <c r="F27" s="167">
        <v>2</v>
      </c>
      <c r="G27" s="167">
        <v>2</v>
      </c>
      <c r="H27" s="167">
        <v>2</v>
      </c>
      <c r="I27" s="114">
        <v>2</v>
      </c>
      <c r="J27" s="114">
        <v>2</v>
      </c>
      <c r="K27" s="167"/>
      <c r="L27" s="167">
        <v>2</v>
      </c>
      <c r="M27" s="167"/>
      <c r="N27" s="167">
        <v>2</v>
      </c>
      <c r="O27" s="167">
        <v>2</v>
      </c>
      <c r="P27" s="167">
        <v>2</v>
      </c>
      <c r="Q27" s="167">
        <v>2</v>
      </c>
      <c r="R27" s="167">
        <v>2</v>
      </c>
      <c r="S27" s="167">
        <v>2</v>
      </c>
      <c r="T27" s="167"/>
      <c r="U27" s="178"/>
      <c r="V27" s="178"/>
      <c r="W27" s="85">
        <f t="shared" si="0"/>
        <v>26</v>
      </c>
      <c r="X27" s="25"/>
      <c r="Y27" s="26"/>
      <c r="Z27" s="114">
        <v>2</v>
      </c>
      <c r="AA27" s="114">
        <v>2</v>
      </c>
      <c r="AB27" s="114">
        <v>2</v>
      </c>
      <c r="AC27" s="114">
        <v>2</v>
      </c>
      <c r="AD27" s="114">
        <v>2</v>
      </c>
      <c r="AE27" s="155">
        <v>2</v>
      </c>
      <c r="AF27" s="114">
        <v>2</v>
      </c>
      <c r="AG27" s="114">
        <v>2</v>
      </c>
      <c r="AH27" s="114">
        <v>2</v>
      </c>
      <c r="AI27" s="114">
        <v>2</v>
      </c>
      <c r="AJ27" s="114">
        <v>2</v>
      </c>
      <c r="AK27" s="114">
        <v>2</v>
      </c>
      <c r="AL27" s="114">
        <v>2</v>
      </c>
      <c r="AM27" s="114">
        <v>2</v>
      </c>
      <c r="AN27" s="114">
        <v>2</v>
      </c>
      <c r="AO27" s="114">
        <v>2</v>
      </c>
      <c r="AP27" s="114">
        <v>2</v>
      </c>
      <c r="AQ27" s="114"/>
      <c r="AR27" s="114"/>
      <c r="AS27" s="114"/>
      <c r="AT27" s="114"/>
      <c r="AU27" s="114"/>
      <c r="AV27" s="155"/>
      <c r="AW27" s="155"/>
      <c r="AX27" s="155" t="s">
        <v>179</v>
      </c>
      <c r="AY27" s="81">
        <f t="shared" si="2"/>
        <v>34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157">
        <f t="shared" si="1"/>
        <v>60</v>
      </c>
    </row>
    <row r="28" spans="1:61" ht="15">
      <c r="A28" s="195"/>
      <c r="B28" s="187"/>
      <c r="C28" s="189"/>
      <c r="D28" s="11" t="s">
        <v>36</v>
      </c>
      <c r="E28" s="99">
        <v>1</v>
      </c>
      <c r="F28" s="99">
        <v>1</v>
      </c>
      <c r="G28" s="99">
        <v>1</v>
      </c>
      <c r="H28" s="99">
        <v>1</v>
      </c>
      <c r="I28" s="101">
        <v>1</v>
      </c>
      <c r="J28" s="101">
        <v>1</v>
      </c>
      <c r="K28" s="99"/>
      <c r="L28" s="99">
        <v>1</v>
      </c>
      <c r="M28" s="99"/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  <c r="T28" s="99"/>
      <c r="U28" s="107"/>
      <c r="V28" s="107"/>
      <c r="W28" s="85">
        <f t="shared" si="0"/>
        <v>13</v>
      </c>
      <c r="X28" s="25"/>
      <c r="Y28" s="26"/>
      <c r="Z28" s="101">
        <v>1</v>
      </c>
      <c r="AA28" s="101">
        <v>1</v>
      </c>
      <c r="AB28" s="101">
        <v>1</v>
      </c>
      <c r="AC28" s="101">
        <v>1</v>
      </c>
      <c r="AD28" s="101">
        <v>1</v>
      </c>
      <c r="AE28" s="105">
        <v>1</v>
      </c>
      <c r="AF28" s="101">
        <v>1</v>
      </c>
      <c r="AG28" s="101">
        <v>1</v>
      </c>
      <c r="AH28" s="101">
        <v>1</v>
      </c>
      <c r="AI28" s="101">
        <v>1</v>
      </c>
      <c r="AJ28" s="101">
        <v>1</v>
      </c>
      <c r="AK28" s="101">
        <v>1</v>
      </c>
      <c r="AL28" s="101">
        <v>1</v>
      </c>
      <c r="AM28" s="101">
        <v>1</v>
      </c>
      <c r="AN28" s="101">
        <v>1</v>
      </c>
      <c r="AO28" s="101">
        <v>1</v>
      </c>
      <c r="AP28" s="101">
        <v>1</v>
      </c>
      <c r="AQ28" s="101"/>
      <c r="AR28" s="101"/>
      <c r="AS28" s="101"/>
      <c r="AT28" s="101"/>
      <c r="AU28" s="101"/>
      <c r="AV28" s="105"/>
      <c r="AW28" s="105"/>
      <c r="AX28" s="105"/>
      <c r="AY28" s="81">
        <f t="shared" si="2"/>
        <v>17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157"/>
    </row>
    <row r="29" spans="1:61" ht="15">
      <c r="A29" s="195"/>
      <c r="B29" s="190" t="s">
        <v>92</v>
      </c>
      <c r="C29" s="190" t="s">
        <v>95</v>
      </c>
      <c r="D29" s="11" t="s">
        <v>42</v>
      </c>
      <c r="E29" s="12">
        <v>6</v>
      </c>
      <c r="F29" s="12">
        <v>6</v>
      </c>
      <c r="G29" s="12">
        <v>4</v>
      </c>
      <c r="H29" s="12">
        <v>4</v>
      </c>
      <c r="I29" s="49">
        <v>5</v>
      </c>
      <c r="J29" s="49">
        <v>4</v>
      </c>
      <c r="K29" s="12">
        <v>4</v>
      </c>
      <c r="L29" s="12">
        <v>4</v>
      </c>
      <c r="M29" s="12">
        <v>4</v>
      </c>
      <c r="N29" s="12">
        <v>4</v>
      </c>
      <c r="O29" s="12">
        <v>6</v>
      </c>
      <c r="P29" s="12">
        <v>6</v>
      </c>
      <c r="Q29" s="12">
        <v>4</v>
      </c>
      <c r="R29" s="12">
        <v>4</v>
      </c>
      <c r="S29" s="12">
        <v>4</v>
      </c>
      <c r="T29" s="12">
        <v>4</v>
      </c>
      <c r="U29" s="20">
        <v>4</v>
      </c>
      <c r="V29" s="162"/>
      <c r="W29" s="85">
        <f t="shared" si="0"/>
        <v>77</v>
      </c>
      <c r="X29" s="25"/>
      <c r="Y29" s="26"/>
      <c r="Z29" s="49">
        <v>4</v>
      </c>
      <c r="AA29" s="49">
        <v>4</v>
      </c>
      <c r="AB29" s="49">
        <v>4</v>
      </c>
      <c r="AC29" s="49">
        <v>2</v>
      </c>
      <c r="AD29" s="49">
        <v>2</v>
      </c>
      <c r="AE29" s="34">
        <v>2</v>
      </c>
      <c r="AF29" s="49">
        <v>2</v>
      </c>
      <c r="AG29" s="49">
        <v>2</v>
      </c>
      <c r="AH29" s="49">
        <v>2</v>
      </c>
      <c r="AI29" s="49">
        <v>2</v>
      </c>
      <c r="AJ29" s="49">
        <v>2</v>
      </c>
      <c r="AK29" s="49">
        <v>2</v>
      </c>
      <c r="AL29" s="114">
        <v>2</v>
      </c>
      <c r="AM29" s="49">
        <v>2</v>
      </c>
      <c r="AN29" s="49">
        <v>2</v>
      </c>
      <c r="AO29" s="49">
        <v>2</v>
      </c>
      <c r="AP29" s="49">
        <v>2</v>
      </c>
      <c r="AQ29" s="49">
        <v>2</v>
      </c>
      <c r="AR29" s="49">
        <v>2</v>
      </c>
      <c r="AS29" s="49">
        <v>2</v>
      </c>
      <c r="AT29" s="49"/>
      <c r="AU29" s="49"/>
      <c r="AV29" s="34">
        <v>8</v>
      </c>
      <c r="AW29" s="127" t="s">
        <v>145</v>
      </c>
      <c r="AX29" s="34"/>
      <c r="AY29" s="81">
        <f t="shared" si="2"/>
        <v>54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157">
        <f t="shared" si="1"/>
        <v>131</v>
      </c>
    </row>
    <row r="30" spans="1:61" ht="15">
      <c r="A30" s="195"/>
      <c r="B30" s="190"/>
      <c r="C30" s="190"/>
      <c r="D30" s="11" t="s">
        <v>36</v>
      </c>
      <c r="E30" s="99">
        <v>3</v>
      </c>
      <c r="F30" s="99">
        <v>3</v>
      </c>
      <c r="G30" s="99">
        <v>2</v>
      </c>
      <c r="H30" s="99">
        <v>2</v>
      </c>
      <c r="I30" s="101">
        <v>3</v>
      </c>
      <c r="J30" s="101">
        <v>2</v>
      </c>
      <c r="K30" s="99">
        <v>2</v>
      </c>
      <c r="L30" s="99">
        <v>2</v>
      </c>
      <c r="M30" s="99">
        <v>2</v>
      </c>
      <c r="N30" s="99">
        <v>2</v>
      </c>
      <c r="O30" s="99">
        <v>3</v>
      </c>
      <c r="P30" s="99">
        <v>3</v>
      </c>
      <c r="Q30" s="99">
        <v>2</v>
      </c>
      <c r="R30" s="99">
        <v>2</v>
      </c>
      <c r="S30" s="99">
        <v>2</v>
      </c>
      <c r="T30" s="99">
        <v>2</v>
      </c>
      <c r="U30" s="107">
        <v>1</v>
      </c>
      <c r="V30" s="107"/>
      <c r="W30" s="85">
        <f t="shared" si="0"/>
        <v>38</v>
      </c>
      <c r="X30" s="25"/>
      <c r="Y30" s="26"/>
      <c r="Z30" s="49">
        <v>2</v>
      </c>
      <c r="AA30" s="49">
        <v>2</v>
      </c>
      <c r="AB30" s="49">
        <v>2</v>
      </c>
      <c r="AC30" s="49">
        <v>1</v>
      </c>
      <c r="AD30" s="49">
        <v>1</v>
      </c>
      <c r="AE30" s="49">
        <v>1</v>
      </c>
      <c r="AF30" s="101">
        <v>1</v>
      </c>
      <c r="AG30" s="101">
        <v>1</v>
      </c>
      <c r="AH30" s="101">
        <v>1</v>
      </c>
      <c r="AI30" s="101">
        <v>1</v>
      </c>
      <c r="AJ30" s="101">
        <v>1</v>
      </c>
      <c r="AK30" s="101">
        <v>1</v>
      </c>
      <c r="AL30" s="101">
        <v>1</v>
      </c>
      <c r="AM30" s="101">
        <v>1</v>
      </c>
      <c r="AN30" s="101">
        <v>1</v>
      </c>
      <c r="AO30" s="101">
        <v>1</v>
      </c>
      <c r="AP30" s="101">
        <v>1</v>
      </c>
      <c r="AQ30" s="101">
        <v>1</v>
      </c>
      <c r="AR30" s="101">
        <v>1</v>
      </c>
      <c r="AS30" s="101">
        <v>1</v>
      </c>
      <c r="AT30" s="101"/>
      <c r="AU30" s="101"/>
      <c r="AV30" s="105">
        <v>4</v>
      </c>
      <c r="AW30" s="105"/>
      <c r="AX30" s="105"/>
      <c r="AY30" s="81">
        <f t="shared" si="2"/>
        <v>27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157"/>
    </row>
    <row r="31" spans="1:61" ht="15">
      <c r="A31" s="195"/>
      <c r="B31" s="191" t="s">
        <v>53</v>
      </c>
      <c r="C31" s="192" t="s">
        <v>109</v>
      </c>
      <c r="D31" s="209"/>
      <c r="E31" s="12"/>
      <c r="F31" s="12"/>
      <c r="G31" s="12"/>
      <c r="H31" s="12"/>
      <c r="I31" s="49"/>
      <c r="J31" s="4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0"/>
      <c r="V31" s="162"/>
      <c r="W31" s="85">
        <f t="shared" si="0"/>
        <v>0</v>
      </c>
      <c r="X31" s="25"/>
      <c r="Y31" s="26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34"/>
      <c r="AW31" s="34"/>
      <c r="AX31" s="34"/>
      <c r="AY31" s="81">
        <f t="shared" si="2"/>
        <v>0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157">
        <f t="shared" si="1"/>
        <v>0</v>
      </c>
    </row>
    <row r="32" spans="1:61" ht="15">
      <c r="A32" s="195"/>
      <c r="B32" s="191"/>
      <c r="C32" s="192"/>
      <c r="D32" s="210"/>
      <c r="E32" s="12"/>
      <c r="F32" s="12"/>
      <c r="G32" s="12"/>
      <c r="H32" s="12"/>
      <c r="I32" s="49"/>
      <c r="J32" s="4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0"/>
      <c r="V32" s="162"/>
      <c r="W32" s="85">
        <f t="shared" si="0"/>
        <v>0</v>
      </c>
      <c r="X32" s="25"/>
      <c r="Y32" s="26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34"/>
      <c r="AW32" s="34"/>
      <c r="AX32" s="34"/>
      <c r="AY32" s="81">
        <f t="shared" si="2"/>
        <v>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157">
        <f t="shared" si="1"/>
        <v>0</v>
      </c>
    </row>
    <row r="33" spans="1:61" ht="15">
      <c r="A33" s="195"/>
      <c r="B33" s="186" t="s">
        <v>139</v>
      </c>
      <c r="C33" s="188" t="s">
        <v>140</v>
      </c>
      <c r="D33" s="209" t="s">
        <v>66</v>
      </c>
      <c r="E33" s="12">
        <v>4</v>
      </c>
      <c r="F33" s="12">
        <v>4</v>
      </c>
      <c r="G33" s="12"/>
      <c r="H33" s="12"/>
      <c r="I33" s="49">
        <v>2</v>
      </c>
      <c r="J33" s="49"/>
      <c r="K33" s="12">
        <v>2</v>
      </c>
      <c r="L33" s="12">
        <v>2</v>
      </c>
      <c r="M33" s="12">
        <v>4</v>
      </c>
      <c r="N33" s="12"/>
      <c r="O33" s="12">
        <v>2</v>
      </c>
      <c r="P33" s="12">
        <v>2</v>
      </c>
      <c r="Q33" s="12">
        <v>2</v>
      </c>
      <c r="R33" s="12">
        <v>2</v>
      </c>
      <c r="S33" s="12">
        <v>2</v>
      </c>
      <c r="T33" s="12">
        <v>2</v>
      </c>
      <c r="U33" s="20">
        <v>2</v>
      </c>
      <c r="V33" s="162" t="s">
        <v>179</v>
      </c>
      <c r="W33" s="85">
        <f t="shared" si="0"/>
        <v>32</v>
      </c>
      <c r="X33" s="25"/>
      <c r="Y33" s="26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34"/>
      <c r="AW33" s="34"/>
      <c r="AX33" s="34"/>
      <c r="AY33" s="81">
        <f t="shared" si="2"/>
        <v>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157">
        <f t="shared" si="1"/>
        <v>32</v>
      </c>
    </row>
    <row r="34" spans="1:61" ht="15">
      <c r="A34" s="195"/>
      <c r="B34" s="187"/>
      <c r="C34" s="189"/>
      <c r="D34" s="210"/>
      <c r="E34" s="99">
        <v>2</v>
      </c>
      <c r="F34" s="99">
        <v>2</v>
      </c>
      <c r="G34" s="99"/>
      <c r="H34" s="99"/>
      <c r="I34" s="101">
        <v>1</v>
      </c>
      <c r="J34" s="101"/>
      <c r="K34" s="99">
        <v>1</v>
      </c>
      <c r="L34" s="99">
        <v>1</v>
      </c>
      <c r="M34" s="99">
        <v>2</v>
      </c>
      <c r="N34" s="99"/>
      <c r="O34" s="99">
        <v>1</v>
      </c>
      <c r="P34" s="99">
        <v>1</v>
      </c>
      <c r="Q34" s="99">
        <v>1</v>
      </c>
      <c r="R34" s="99">
        <v>1</v>
      </c>
      <c r="S34" s="99">
        <v>1</v>
      </c>
      <c r="T34" s="99">
        <v>1</v>
      </c>
      <c r="U34" s="107">
        <v>1</v>
      </c>
      <c r="V34" s="107"/>
      <c r="W34" s="85">
        <f t="shared" si="0"/>
        <v>16</v>
      </c>
      <c r="X34" s="25"/>
      <c r="Y34" s="2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34"/>
      <c r="AW34" s="34"/>
      <c r="AX34" s="34"/>
      <c r="AY34" s="81">
        <f t="shared" si="2"/>
        <v>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157"/>
    </row>
    <row r="35" spans="1:61" ht="15">
      <c r="A35" s="195"/>
      <c r="B35" s="186" t="s">
        <v>63</v>
      </c>
      <c r="C35" s="188" t="s">
        <v>110</v>
      </c>
      <c r="D35" s="11" t="s">
        <v>42</v>
      </c>
      <c r="E35" s="12"/>
      <c r="F35" s="12"/>
      <c r="G35" s="12"/>
      <c r="H35" s="12"/>
      <c r="I35" s="49"/>
      <c r="J35" s="4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3"/>
      <c r="V35" s="33"/>
      <c r="W35" s="85">
        <f t="shared" si="0"/>
        <v>0</v>
      </c>
      <c r="X35" s="25"/>
      <c r="Y35" s="2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34"/>
      <c r="AW35" s="34"/>
      <c r="AX35" s="34"/>
      <c r="AY35" s="81">
        <f t="shared" si="2"/>
        <v>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157">
        <f t="shared" si="1"/>
        <v>0</v>
      </c>
    </row>
    <row r="36" spans="1:61" ht="15">
      <c r="A36" s="195"/>
      <c r="B36" s="187"/>
      <c r="C36" s="189"/>
      <c r="D36" s="11" t="s">
        <v>36</v>
      </c>
      <c r="E36" s="99"/>
      <c r="F36" s="99"/>
      <c r="G36" s="99"/>
      <c r="H36" s="99"/>
      <c r="I36" s="101"/>
      <c r="J36" s="101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7"/>
      <c r="V36" s="107"/>
      <c r="W36" s="85">
        <f t="shared" si="0"/>
        <v>0</v>
      </c>
      <c r="X36" s="25"/>
      <c r="Y36" s="2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34"/>
      <c r="AW36" s="34"/>
      <c r="AX36" s="34"/>
      <c r="AY36" s="81">
        <f t="shared" si="2"/>
        <v>0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157"/>
    </row>
    <row r="37" spans="1:61" ht="15">
      <c r="A37" s="195"/>
      <c r="B37" s="186" t="s">
        <v>57</v>
      </c>
      <c r="C37" s="188" t="s">
        <v>118</v>
      </c>
      <c r="D37" s="11" t="s">
        <v>42</v>
      </c>
      <c r="E37" s="12"/>
      <c r="F37" s="12"/>
      <c r="G37" s="12"/>
      <c r="H37" s="12"/>
      <c r="I37" s="49"/>
      <c r="J37" s="49"/>
      <c r="K37" s="12"/>
      <c r="L37" s="12"/>
      <c r="M37" s="12"/>
      <c r="N37" s="12"/>
      <c r="O37" s="12">
        <v>2</v>
      </c>
      <c r="P37" s="12">
        <v>4</v>
      </c>
      <c r="Q37" s="12"/>
      <c r="R37" s="12"/>
      <c r="S37" s="12">
        <v>3</v>
      </c>
      <c r="T37" s="12">
        <v>3</v>
      </c>
      <c r="U37" s="58"/>
      <c r="V37" s="162"/>
      <c r="W37" s="85">
        <f t="shared" si="0"/>
        <v>12</v>
      </c>
      <c r="X37" s="25"/>
      <c r="Y37" s="26"/>
      <c r="Z37" s="49">
        <v>2</v>
      </c>
      <c r="AA37" s="49"/>
      <c r="AB37" s="49">
        <v>2</v>
      </c>
      <c r="AC37" s="49"/>
      <c r="AD37" s="49">
        <v>2</v>
      </c>
      <c r="AE37" s="49"/>
      <c r="AF37" s="49">
        <v>2</v>
      </c>
      <c r="AG37" s="49"/>
      <c r="AH37" s="49">
        <v>2</v>
      </c>
      <c r="AI37" s="49"/>
      <c r="AJ37" s="49">
        <v>2</v>
      </c>
      <c r="AK37" s="49"/>
      <c r="AL37" s="49">
        <v>2</v>
      </c>
      <c r="AM37" s="49"/>
      <c r="AN37" s="49"/>
      <c r="AO37" s="49">
        <v>2</v>
      </c>
      <c r="AP37" s="49">
        <v>2</v>
      </c>
      <c r="AQ37" s="49"/>
      <c r="AR37" s="49">
        <v>2</v>
      </c>
      <c r="AS37" s="49"/>
      <c r="AT37" s="49"/>
      <c r="AU37" s="49">
        <v>36</v>
      </c>
      <c r="AV37" s="34"/>
      <c r="AW37" s="34"/>
      <c r="AX37" s="34" t="s">
        <v>188</v>
      </c>
      <c r="AY37" s="81">
        <f t="shared" si="2"/>
        <v>56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157">
        <f t="shared" si="1"/>
        <v>68</v>
      </c>
    </row>
    <row r="38" spans="1:61" ht="15">
      <c r="A38" s="195"/>
      <c r="B38" s="187"/>
      <c r="C38" s="189"/>
      <c r="D38" s="11" t="s">
        <v>36</v>
      </c>
      <c r="E38" s="99"/>
      <c r="F38" s="99"/>
      <c r="G38" s="99"/>
      <c r="H38" s="99"/>
      <c r="I38" s="101"/>
      <c r="J38" s="101"/>
      <c r="K38" s="99"/>
      <c r="L38" s="99"/>
      <c r="M38" s="99"/>
      <c r="N38" s="99"/>
      <c r="O38" s="99">
        <v>1</v>
      </c>
      <c r="P38" s="99">
        <v>2</v>
      </c>
      <c r="Q38" s="99"/>
      <c r="R38" s="99"/>
      <c r="S38" s="99">
        <v>1</v>
      </c>
      <c r="T38" s="99">
        <v>1</v>
      </c>
      <c r="U38" s="107">
        <v>1</v>
      </c>
      <c r="V38" s="107"/>
      <c r="W38" s="85">
        <f t="shared" si="0"/>
        <v>6</v>
      </c>
      <c r="X38" s="25"/>
      <c r="Y38" s="26"/>
      <c r="Z38" s="101">
        <v>1</v>
      </c>
      <c r="AA38" s="101"/>
      <c r="AB38" s="101">
        <v>1</v>
      </c>
      <c r="AC38" s="101"/>
      <c r="AD38" s="101">
        <v>1</v>
      </c>
      <c r="AE38" s="101"/>
      <c r="AF38" s="101">
        <v>1</v>
      </c>
      <c r="AG38" s="101"/>
      <c r="AH38" s="101">
        <v>1</v>
      </c>
      <c r="AI38" s="101"/>
      <c r="AJ38" s="101">
        <v>1</v>
      </c>
      <c r="AK38" s="101"/>
      <c r="AL38" s="101">
        <v>1</v>
      </c>
      <c r="AM38" s="101"/>
      <c r="AN38" s="101"/>
      <c r="AO38" s="101">
        <v>1</v>
      </c>
      <c r="AP38" s="101">
        <v>1</v>
      </c>
      <c r="AQ38" s="101"/>
      <c r="AR38" s="101">
        <v>1</v>
      </c>
      <c r="AS38" s="49"/>
      <c r="AT38" s="49"/>
      <c r="AU38" s="101">
        <v>18</v>
      </c>
      <c r="AV38" s="105"/>
      <c r="AW38" s="105"/>
      <c r="AX38" s="105"/>
      <c r="AY38" s="81">
        <f t="shared" si="2"/>
        <v>28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157"/>
    </row>
    <row r="39" spans="1:61" ht="15.75" customHeight="1">
      <c r="A39" s="195"/>
      <c r="B39" s="225" t="s">
        <v>58</v>
      </c>
      <c r="C39" s="208" t="s">
        <v>138</v>
      </c>
      <c r="D39" s="11" t="s">
        <v>42</v>
      </c>
      <c r="E39" s="12"/>
      <c r="F39" s="12"/>
      <c r="G39" s="12"/>
      <c r="H39" s="12"/>
      <c r="I39" s="49"/>
      <c r="J39" s="49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0"/>
      <c r="V39" s="162"/>
      <c r="W39" s="85">
        <f t="shared" si="0"/>
        <v>0</v>
      </c>
      <c r="X39" s="25"/>
      <c r="Y39" s="26"/>
      <c r="Z39" s="49"/>
      <c r="AA39" s="49"/>
      <c r="AB39" s="49"/>
      <c r="AC39" s="49"/>
      <c r="AD39" s="180"/>
      <c r="AE39" s="49"/>
      <c r="AF39" s="16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34"/>
      <c r="AW39" s="34"/>
      <c r="AX39" s="34"/>
      <c r="AY39" s="81">
        <f t="shared" si="2"/>
        <v>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157">
        <f t="shared" si="1"/>
        <v>0</v>
      </c>
    </row>
    <row r="40" spans="1:61" ht="37.5" customHeight="1">
      <c r="A40" s="195"/>
      <c r="B40" s="226"/>
      <c r="C40" s="191"/>
      <c r="D40" s="11" t="s">
        <v>36</v>
      </c>
      <c r="E40" s="12"/>
      <c r="F40" s="12"/>
      <c r="G40" s="12"/>
      <c r="H40" s="12"/>
      <c r="I40" s="49"/>
      <c r="J40" s="49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0"/>
      <c r="V40" s="162"/>
      <c r="W40" s="85">
        <f t="shared" si="0"/>
        <v>0</v>
      </c>
      <c r="X40" s="25"/>
      <c r="Y40" s="26"/>
      <c r="Z40" s="49"/>
      <c r="AA40" s="49"/>
      <c r="AB40" s="49"/>
      <c r="AC40" s="49"/>
      <c r="AD40" s="179"/>
      <c r="AE40" s="49"/>
      <c r="AG40" s="49"/>
      <c r="AH40" s="49"/>
      <c r="AI40" s="49"/>
      <c r="AJ40" s="49"/>
      <c r="AK40" s="49"/>
      <c r="AL40" s="49"/>
      <c r="AM40" s="49"/>
      <c r="AN40" s="98"/>
      <c r="AO40" s="49"/>
      <c r="AP40" s="49"/>
      <c r="AQ40" s="49"/>
      <c r="AR40" s="49"/>
      <c r="AS40" s="49"/>
      <c r="AT40" s="49"/>
      <c r="AU40" s="49"/>
      <c r="AV40" s="34"/>
      <c r="AW40" s="34"/>
      <c r="AX40" s="34"/>
      <c r="AY40" s="81">
        <f t="shared" si="2"/>
        <v>0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157">
        <f t="shared" si="1"/>
        <v>0</v>
      </c>
    </row>
    <row r="41" spans="1:61" ht="23.25" customHeight="1">
      <c r="A41" s="195"/>
      <c r="B41" s="186" t="s">
        <v>133</v>
      </c>
      <c r="C41" s="197" t="s">
        <v>136</v>
      </c>
      <c r="D41" s="11" t="s">
        <v>42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49"/>
      <c r="U41" s="33"/>
      <c r="V41" s="33"/>
      <c r="W41" s="85">
        <f t="shared" si="0"/>
        <v>0</v>
      </c>
      <c r="X41" s="25"/>
      <c r="Y41" s="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  <c r="AY41" s="81">
        <f t="shared" si="2"/>
        <v>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157">
        <f t="shared" si="1"/>
        <v>0</v>
      </c>
    </row>
    <row r="42" spans="1:61" ht="31.5" customHeight="1">
      <c r="A42" s="195"/>
      <c r="B42" s="187"/>
      <c r="C42" s="190"/>
      <c r="D42" s="11" t="s">
        <v>36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8"/>
      <c r="V42" s="108"/>
      <c r="W42" s="85">
        <f t="shared" si="0"/>
        <v>0</v>
      </c>
      <c r="X42" s="25"/>
      <c r="Y42" s="2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36"/>
      <c r="AW42" s="34"/>
      <c r="AX42" s="34"/>
      <c r="AY42" s="81">
        <f t="shared" si="2"/>
        <v>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157"/>
    </row>
    <row r="43" spans="1:61" ht="23.25" customHeight="1">
      <c r="A43" s="195"/>
      <c r="B43" s="95"/>
      <c r="C43" s="95" t="s">
        <v>67</v>
      </c>
      <c r="D43" s="11"/>
      <c r="E43" s="114"/>
      <c r="F43" s="114"/>
      <c r="G43" s="158">
        <v>6</v>
      </c>
      <c r="H43" s="158">
        <v>6</v>
      </c>
      <c r="I43" s="114"/>
      <c r="J43" s="158">
        <v>6</v>
      </c>
      <c r="K43" s="158">
        <v>6</v>
      </c>
      <c r="L43" s="158">
        <v>6</v>
      </c>
      <c r="M43" s="158">
        <v>6</v>
      </c>
      <c r="N43" s="158">
        <v>6</v>
      </c>
      <c r="O43" s="114"/>
      <c r="P43" s="114"/>
      <c r="Q43" s="114"/>
      <c r="R43" s="114"/>
      <c r="S43" s="114"/>
      <c r="T43" s="114"/>
      <c r="U43" s="170"/>
      <c r="V43" s="170"/>
      <c r="W43" s="85">
        <f t="shared" si="0"/>
        <v>42</v>
      </c>
      <c r="X43" s="25"/>
      <c r="Y43" s="26"/>
      <c r="Z43" s="49"/>
      <c r="AA43" s="72">
        <v>6</v>
      </c>
      <c r="AB43" s="72">
        <v>6</v>
      </c>
      <c r="AC43" s="72">
        <v>6</v>
      </c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36"/>
      <c r="AW43" s="34"/>
      <c r="AX43" s="34"/>
      <c r="AY43" s="81">
        <f t="shared" si="2"/>
        <v>18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157">
        <f t="shared" si="1"/>
        <v>60</v>
      </c>
    </row>
    <row r="44" spans="1:61" ht="22.5" customHeight="1">
      <c r="A44" s="195"/>
      <c r="B44" s="186" t="s">
        <v>135</v>
      </c>
      <c r="C44" s="188" t="s">
        <v>137</v>
      </c>
      <c r="D44" s="209" t="s">
        <v>66</v>
      </c>
      <c r="E44" s="87"/>
      <c r="F44" s="49"/>
      <c r="G44" s="49"/>
      <c r="H44" s="49"/>
      <c r="I44" s="49">
        <v>3</v>
      </c>
      <c r="J44" s="49"/>
      <c r="K44" s="49"/>
      <c r="L44" s="49"/>
      <c r="M44" s="49"/>
      <c r="N44" s="49"/>
      <c r="O44" s="49"/>
      <c r="P44" s="49"/>
      <c r="Q44" s="49"/>
      <c r="R44" s="49"/>
      <c r="S44" s="49">
        <v>3</v>
      </c>
      <c r="T44" s="49">
        <v>5</v>
      </c>
      <c r="U44" s="33"/>
      <c r="V44" s="33"/>
      <c r="W44" s="85">
        <f t="shared" si="0"/>
        <v>11</v>
      </c>
      <c r="X44" s="25"/>
      <c r="Y44" s="26"/>
      <c r="Z44" s="49">
        <v>4</v>
      </c>
      <c r="AA44" s="49"/>
      <c r="AB44" s="49"/>
      <c r="AC44" s="49"/>
      <c r="AD44" s="49">
        <v>6</v>
      </c>
      <c r="AE44" s="49">
        <v>4</v>
      </c>
      <c r="AF44" s="49">
        <v>6</v>
      </c>
      <c r="AG44" s="49">
        <v>4</v>
      </c>
      <c r="AH44" s="49">
        <v>4</v>
      </c>
      <c r="AI44" s="49">
        <v>4</v>
      </c>
      <c r="AJ44" s="49">
        <v>4</v>
      </c>
      <c r="AK44" s="49">
        <v>6</v>
      </c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36"/>
      <c r="AW44" s="34"/>
      <c r="AX44" s="34" t="s">
        <v>179</v>
      </c>
      <c r="AY44" s="81">
        <f t="shared" si="2"/>
        <v>42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157">
        <f t="shared" si="1"/>
        <v>53</v>
      </c>
    </row>
    <row r="45" spans="1:61" ht="26.25" customHeight="1">
      <c r="A45" s="195"/>
      <c r="B45" s="187"/>
      <c r="C45" s="187"/>
      <c r="D45" s="213"/>
      <c r="E45" s="109"/>
      <c r="F45" s="101"/>
      <c r="G45" s="101"/>
      <c r="H45" s="101"/>
      <c r="I45" s="101">
        <v>1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>
        <v>2</v>
      </c>
      <c r="T45" s="101">
        <v>3</v>
      </c>
      <c r="U45" s="108"/>
      <c r="V45" s="108"/>
      <c r="W45" s="85">
        <f t="shared" si="0"/>
        <v>6</v>
      </c>
      <c r="X45" s="25"/>
      <c r="Y45" s="26"/>
      <c r="Z45" s="101">
        <v>2</v>
      </c>
      <c r="AA45" s="101"/>
      <c r="AB45" s="101"/>
      <c r="AC45" s="101"/>
      <c r="AD45" s="101">
        <v>3</v>
      </c>
      <c r="AE45" s="101">
        <v>2</v>
      </c>
      <c r="AF45" s="101">
        <v>3</v>
      </c>
      <c r="AG45" s="101">
        <v>2</v>
      </c>
      <c r="AH45" s="101">
        <v>2</v>
      </c>
      <c r="AI45" s="101">
        <v>2</v>
      </c>
      <c r="AJ45" s="101">
        <v>2</v>
      </c>
      <c r="AK45" s="101">
        <v>3</v>
      </c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3"/>
      <c r="AW45" s="105"/>
      <c r="AX45" s="105"/>
      <c r="AY45" s="106">
        <f t="shared" si="2"/>
        <v>21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157"/>
    </row>
    <row r="46" spans="1:61" ht="30" customHeight="1">
      <c r="A46" s="195"/>
      <c r="B46" s="95"/>
      <c r="C46" s="94" t="s">
        <v>67</v>
      </c>
      <c r="D46" s="17"/>
      <c r="E46" s="87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33"/>
      <c r="V46" s="33"/>
      <c r="W46" s="85">
        <f t="shared" si="0"/>
        <v>0</v>
      </c>
      <c r="X46" s="25"/>
      <c r="Y46" s="2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72">
        <v>6</v>
      </c>
      <c r="AM46" s="72">
        <v>6</v>
      </c>
      <c r="AN46" s="72">
        <v>6</v>
      </c>
      <c r="AO46" s="72">
        <v>6</v>
      </c>
      <c r="AP46" s="72">
        <v>6</v>
      </c>
      <c r="AQ46" s="72">
        <v>12</v>
      </c>
      <c r="AR46" s="72">
        <v>12</v>
      </c>
      <c r="AS46" s="72">
        <v>12</v>
      </c>
      <c r="AT46" s="49"/>
      <c r="AU46" s="49"/>
      <c r="AV46" s="36"/>
      <c r="AW46" s="97">
        <v>6</v>
      </c>
      <c r="AX46" s="34" t="s">
        <v>179</v>
      </c>
      <c r="AY46" s="81">
        <f t="shared" si="2"/>
        <v>72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157">
        <f t="shared" si="1"/>
        <v>72</v>
      </c>
    </row>
    <row r="47" spans="1:61" ht="30" customHeight="1">
      <c r="A47" s="195"/>
      <c r="B47" s="117"/>
      <c r="C47" s="118" t="s">
        <v>111</v>
      </c>
      <c r="D47" s="125"/>
      <c r="E47" s="87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33"/>
      <c r="V47" s="33"/>
      <c r="W47" s="85">
        <f t="shared" si="0"/>
        <v>0</v>
      </c>
      <c r="X47" s="25"/>
      <c r="Y47" s="2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36"/>
      <c r="AW47" s="34"/>
      <c r="AX47" s="34"/>
      <c r="AY47" s="81">
        <f t="shared" si="2"/>
        <v>0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157">
        <f t="shared" si="1"/>
        <v>0</v>
      </c>
    </row>
    <row r="48" spans="1:61" ht="30" customHeight="1">
      <c r="A48" s="195"/>
      <c r="B48" s="225" t="s">
        <v>141</v>
      </c>
      <c r="C48" s="223" t="s">
        <v>144</v>
      </c>
      <c r="D48" s="125"/>
      <c r="E48" s="87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33"/>
      <c r="V48" s="33"/>
      <c r="W48" s="85">
        <f t="shared" si="0"/>
        <v>0</v>
      </c>
      <c r="X48" s="25"/>
      <c r="Y48" s="2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36"/>
      <c r="AW48" s="34"/>
      <c r="AX48" s="34"/>
      <c r="AY48" s="81">
        <f t="shared" si="2"/>
        <v>0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157">
        <f t="shared" si="1"/>
        <v>0</v>
      </c>
    </row>
    <row r="49" spans="1:61" ht="31.5" customHeight="1">
      <c r="A49" s="195"/>
      <c r="B49" s="226"/>
      <c r="C49" s="224"/>
      <c r="D49" s="125"/>
      <c r="E49" s="87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33"/>
      <c r="V49" s="33"/>
      <c r="W49" s="85">
        <f t="shared" si="0"/>
        <v>0</v>
      </c>
      <c r="X49" s="25"/>
      <c r="Y49" s="2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36"/>
      <c r="AW49" s="34"/>
      <c r="AX49" s="34"/>
      <c r="AY49" s="81">
        <f t="shared" si="2"/>
        <v>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157">
        <f t="shared" si="1"/>
        <v>0</v>
      </c>
    </row>
    <row r="50" spans="1:61" ht="26.25" customHeight="1">
      <c r="A50" s="195"/>
      <c r="B50" s="186" t="s">
        <v>142</v>
      </c>
      <c r="C50" s="188" t="s">
        <v>143</v>
      </c>
      <c r="D50" s="209" t="s">
        <v>112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33"/>
      <c r="V50" s="33"/>
      <c r="W50" s="85">
        <f t="shared" si="0"/>
        <v>0</v>
      </c>
      <c r="X50" s="25"/>
      <c r="Y50" s="26"/>
      <c r="Z50" s="49"/>
      <c r="AA50" s="49"/>
      <c r="AB50" s="49"/>
      <c r="AC50" s="49"/>
      <c r="AD50" s="49"/>
      <c r="AE50" s="49">
        <v>2</v>
      </c>
      <c r="AF50" s="49"/>
      <c r="AG50" s="49">
        <v>2</v>
      </c>
      <c r="AH50" s="49">
        <v>2</v>
      </c>
      <c r="AI50" s="49">
        <v>2</v>
      </c>
      <c r="AJ50" s="49">
        <v>2</v>
      </c>
      <c r="AK50" s="49"/>
      <c r="AL50" s="49"/>
      <c r="AM50" s="49"/>
      <c r="AN50" s="49"/>
      <c r="AO50" s="49"/>
      <c r="AP50" s="49"/>
      <c r="AQ50" s="49">
        <v>8</v>
      </c>
      <c r="AR50" s="49">
        <v>4</v>
      </c>
      <c r="AS50" s="49">
        <v>8</v>
      </c>
      <c r="AT50" s="49"/>
      <c r="AU50" s="49"/>
      <c r="AV50" s="36">
        <v>28</v>
      </c>
      <c r="AW50" s="34">
        <v>10</v>
      </c>
      <c r="AX50" s="34"/>
      <c r="AY50" s="81">
        <f t="shared" si="2"/>
        <v>68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157">
        <f t="shared" si="1"/>
        <v>68</v>
      </c>
    </row>
    <row r="51" spans="1:61" ht="28.5" customHeight="1">
      <c r="A51" s="195"/>
      <c r="B51" s="187"/>
      <c r="C51" s="189"/>
      <c r="D51" s="213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8"/>
      <c r="V51" s="108"/>
      <c r="W51" s="85">
        <f t="shared" si="0"/>
        <v>0</v>
      </c>
      <c r="X51" s="25"/>
      <c r="Y51" s="26"/>
      <c r="Z51" s="101"/>
      <c r="AA51" s="101"/>
      <c r="AB51" s="101"/>
      <c r="AC51" s="101"/>
      <c r="AD51" s="101"/>
      <c r="AE51" s="101">
        <v>1</v>
      </c>
      <c r="AF51" s="101"/>
      <c r="AG51" s="101">
        <v>1</v>
      </c>
      <c r="AH51" s="101">
        <v>1</v>
      </c>
      <c r="AI51" s="101">
        <v>1</v>
      </c>
      <c r="AJ51" s="101">
        <v>1</v>
      </c>
      <c r="AK51" s="101"/>
      <c r="AL51" s="101"/>
      <c r="AM51" s="101"/>
      <c r="AN51" s="101"/>
      <c r="AO51" s="101"/>
      <c r="AP51" s="101"/>
      <c r="AQ51" s="101">
        <v>4</v>
      </c>
      <c r="AR51" s="101">
        <v>2</v>
      </c>
      <c r="AS51" s="101">
        <v>4</v>
      </c>
      <c r="AT51" s="101"/>
      <c r="AU51" s="101"/>
      <c r="AV51" s="103">
        <v>14</v>
      </c>
      <c r="AW51" s="105">
        <v>5</v>
      </c>
      <c r="AX51" s="105"/>
      <c r="AY51" s="81">
        <f t="shared" si="2"/>
        <v>34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157"/>
    </row>
    <row r="52" spans="1:61" ht="19.5" customHeight="1">
      <c r="A52" s="195"/>
      <c r="B52" s="62" t="s">
        <v>124</v>
      </c>
      <c r="C52" s="68" t="s">
        <v>67</v>
      </c>
      <c r="D52" s="1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33"/>
      <c r="V52" s="33"/>
      <c r="W52" s="85">
        <f t="shared" si="0"/>
        <v>0</v>
      </c>
      <c r="X52" s="25"/>
      <c r="Y52" s="2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36"/>
      <c r="AW52" s="34"/>
      <c r="AX52" s="34"/>
      <c r="AY52" s="81">
        <f t="shared" si="2"/>
        <v>0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157">
        <f t="shared" si="1"/>
        <v>0</v>
      </c>
    </row>
    <row r="53" spans="1:61" ht="37.5" customHeight="1">
      <c r="A53" s="195"/>
      <c r="B53" s="62" t="s">
        <v>125</v>
      </c>
      <c r="C53" s="68" t="s">
        <v>111</v>
      </c>
      <c r="D53" s="11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33"/>
      <c r="V53" s="33"/>
      <c r="W53" s="85">
        <f t="shared" si="0"/>
        <v>0</v>
      </c>
      <c r="X53" s="25"/>
      <c r="Y53" s="26"/>
      <c r="Z53" s="181"/>
      <c r="AA53" s="182"/>
      <c r="AB53" s="182"/>
      <c r="AC53" s="182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36"/>
      <c r="AW53" s="34"/>
      <c r="AX53" s="34"/>
      <c r="AY53" s="81">
        <f t="shared" si="2"/>
        <v>0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157">
        <f t="shared" si="1"/>
        <v>0</v>
      </c>
    </row>
    <row r="54" spans="1:61" ht="40.5" customHeight="1">
      <c r="A54" s="195"/>
      <c r="B54" s="191" t="s">
        <v>60</v>
      </c>
      <c r="C54" s="223" t="s">
        <v>173</v>
      </c>
      <c r="D54" s="11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33"/>
      <c r="V54" s="33"/>
      <c r="W54" s="85">
        <f t="shared" si="0"/>
        <v>0</v>
      </c>
      <c r="X54" s="25"/>
      <c r="Y54" s="2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36"/>
      <c r="AW54" s="34"/>
      <c r="AX54" s="34"/>
      <c r="AY54" s="81">
        <f t="shared" si="2"/>
        <v>0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157">
        <f t="shared" si="1"/>
        <v>0</v>
      </c>
    </row>
    <row r="55" spans="1:61" ht="37.5" customHeight="1">
      <c r="A55" s="195"/>
      <c r="B55" s="191"/>
      <c r="C55" s="226"/>
      <c r="D55" s="11" t="s">
        <v>36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33"/>
      <c r="V55" s="33"/>
      <c r="W55" s="85">
        <f t="shared" si="0"/>
        <v>0</v>
      </c>
      <c r="X55" s="25"/>
      <c r="Y55" s="26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36"/>
      <c r="AW55" s="34"/>
      <c r="AX55" s="34"/>
      <c r="AY55" s="81">
        <f t="shared" si="2"/>
        <v>0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157">
        <f t="shared" si="1"/>
        <v>0</v>
      </c>
    </row>
    <row r="56" spans="1:61" ht="35.25" customHeight="1">
      <c r="A56" s="195"/>
      <c r="B56" s="22" t="s">
        <v>61</v>
      </c>
      <c r="C56" s="197" t="s">
        <v>174</v>
      </c>
      <c r="D56" s="11" t="s">
        <v>42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33"/>
      <c r="V56" s="33"/>
      <c r="W56" s="85">
        <f t="shared" si="0"/>
        <v>0</v>
      </c>
      <c r="X56" s="25"/>
      <c r="Y56" s="26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36"/>
      <c r="AW56" s="34"/>
      <c r="AX56" s="34"/>
      <c r="AY56" s="81">
        <f t="shared" si="2"/>
        <v>0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157">
        <f t="shared" si="1"/>
        <v>0</v>
      </c>
    </row>
    <row r="57" spans="1:61" ht="28.5" customHeight="1">
      <c r="A57" s="195"/>
      <c r="B57" s="23"/>
      <c r="C57" s="190"/>
      <c r="D57" s="11" t="s">
        <v>36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8"/>
      <c r="V57" s="108"/>
      <c r="W57" s="85">
        <f t="shared" si="0"/>
        <v>0</v>
      </c>
      <c r="X57" s="25"/>
      <c r="Y57" s="26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3"/>
      <c r="AW57" s="105"/>
      <c r="AX57" s="105"/>
      <c r="AY57" s="81">
        <f t="shared" si="2"/>
        <v>0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157"/>
    </row>
    <row r="58" spans="1:61" ht="28.5" customHeight="1">
      <c r="A58" s="195"/>
      <c r="B58" s="96" t="s">
        <v>126</v>
      </c>
      <c r="C58" s="96" t="s">
        <v>67</v>
      </c>
      <c r="D58" s="1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33"/>
      <c r="V58" s="33"/>
      <c r="W58" s="85">
        <f t="shared" si="0"/>
        <v>0</v>
      </c>
      <c r="X58" s="25"/>
      <c r="Y58" s="26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36"/>
      <c r="AW58" s="34"/>
      <c r="AX58" s="34"/>
      <c r="AY58" s="81">
        <f t="shared" si="2"/>
        <v>0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157">
        <f t="shared" si="1"/>
        <v>0</v>
      </c>
    </row>
    <row r="59" spans="1:61" ht="15">
      <c r="A59" s="195"/>
      <c r="B59" s="88"/>
      <c r="C59" s="67"/>
      <c r="D59" s="8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34"/>
      <c r="V59" s="34"/>
      <c r="W59" s="81">
        <f>SUM(W8:W58)</f>
        <v>870</v>
      </c>
      <c r="X59" s="27"/>
      <c r="Y59" s="26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36"/>
      <c r="AW59" s="34"/>
      <c r="AX59" s="34"/>
      <c r="AY59" s="81">
        <f>SUM(AY8:AY58)</f>
        <v>1170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157">
        <f t="shared" si="1"/>
        <v>2040</v>
      </c>
    </row>
    <row r="60" spans="1:61" ht="15.75" customHeight="1">
      <c r="A60" s="195"/>
      <c r="B60" s="220" t="s">
        <v>52</v>
      </c>
      <c r="C60" s="221"/>
      <c r="D60" s="222"/>
      <c r="E60" s="51">
        <f aca="true" t="shared" si="3" ref="E60:U60">SUM(E9:E59)</f>
        <v>54</v>
      </c>
      <c r="F60" s="51">
        <f t="shared" si="3"/>
        <v>54</v>
      </c>
      <c r="G60" s="51">
        <f t="shared" si="3"/>
        <v>51</v>
      </c>
      <c r="H60" s="51">
        <f t="shared" si="3"/>
        <v>51</v>
      </c>
      <c r="I60" s="51">
        <f t="shared" si="3"/>
        <v>54</v>
      </c>
      <c r="J60" s="51">
        <f t="shared" si="3"/>
        <v>51</v>
      </c>
      <c r="K60" s="51">
        <f t="shared" si="3"/>
        <v>51</v>
      </c>
      <c r="L60" s="51">
        <f t="shared" si="3"/>
        <v>51</v>
      </c>
      <c r="M60" s="51">
        <f t="shared" si="3"/>
        <v>51</v>
      </c>
      <c r="N60" s="51">
        <f t="shared" si="3"/>
        <v>51</v>
      </c>
      <c r="O60" s="51">
        <f t="shared" si="3"/>
        <v>54</v>
      </c>
      <c r="P60" s="51">
        <f t="shared" si="3"/>
        <v>54</v>
      </c>
      <c r="Q60" s="51">
        <f t="shared" si="3"/>
        <v>54</v>
      </c>
      <c r="R60" s="51">
        <f t="shared" si="3"/>
        <v>54</v>
      </c>
      <c r="S60" s="51">
        <f t="shared" si="3"/>
        <v>54</v>
      </c>
      <c r="T60" s="36">
        <f t="shared" si="3"/>
        <v>54</v>
      </c>
      <c r="U60" s="35">
        <f t="shared" si="3"/>
        <v>27</v>
      </c>
      <c r="V60" s="35"/>
      <c r="W60" s="86">
        <f>SUM(E60:V60)</f>
        <v>870</v>
      </c>
      <c r="X60" s="28">
        <v>0</v>
      </c>
      <c r="Y60" s="29">
        <v>0</v>
      </c>
      <c r="Z60" s="51">
        <f aca="true" t="shared" si="4" ref="Z60:AS60">SUM(Z8:Z59)</f>
        <v>54</v>
      </c>
      <c r="AA60" s="51">
        <f t="shared" si="4"/>
        <v>51</v>
      </c>
      <c r="AB60" s="51">
        <f t="shared" si="4"/>
        <v>51</v>
      </c>
      <c r="AC60" s="51">
        <f t="shared" si="4"/>
        <v>51</v>
      </c>
      <c r="AD60" s="51">
        <f t="shared" si="4"/>
        <v>54</v>
      </c>
      <c r="AE60" s="51">
        <f t="shared" si="4"/>
        <v>54</v>
      </c>
      <c r="AF60" s="51">
        <f t="shared" si="4"/>
        <v>54</v>
      </c>
      <c r="AG60" s="51">
        <f t="shared" si="4"/>
        <v>54</v>
      </c>
      <c r="AH60" s="51">
        <f t="shared" si="4"/>
        <v>54</v>
      </c>
      <c r="AI60" s="51">
        <f t="shared" si="4"/>
        <v>54</v>
      </c>
      <c r="AJ60" s="51">
        <f t="shared" si="4"/>
        <v>54</v>
      </c>
      <c r="AK60" s="51">
        <f t="shared" si="4"/>
        <v>54</v>
      </c>
      <c r="AL60" s="51">
        <f t="shared" si="4"/>
        <v>51</v>
      </c>
      <c r="AM60" s="51">
        <f t="shared" si="4"/>
        <v>51</v>
      </c>
      <c r="AN60" s="51">
        <f t="shared" si="4"/>
        <v>51</v>
      </c>
      <c r="AO60" s="51">
        <f t="shared" si="4"/>
        <v>51</v>
      </c>
      <c r="AP60" s="51">
        <f t="shared" si="4"/>
        <v>51</v>
      </c>
      <c r="AQ60" s="51">
        <f t="shared" si="4"/>
        <v>48</v>
      </c>
      <c r="AR60" s="51">
        <f t="shared" si="4"/>
        <v>48</v>
      </c>
      <c r="AS60" s="51">
        <f t="shared" si="4"/>
        <v>48</v>
      </c>
      <c r="AT60" s="51">
        <f>SUM(AT9:AT59)</f>
        <v>0</v>
      </c>
      <c r="AU60" s="51">
        <f>SUM(AU8:AU59)</f>
        <v>54</v>
      </c>
      <c r="AV60" s="36">
        <f>SUM(AV8:AV59)</f>
        <v>54</v>
      </c>
      <c r="AW60" s="82">
        <f>SUM(AW8:AW59)</f>
        <v>24</v>
      </c>
      <c r="AX60" s="82"/>
      <c r="AY60" s="83">
        <f>SUM(Z60:AW60)</f>
        <v>1170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/>
      <c r="BI60" s="19">
        <f>SUM(BI6:BI58)</f>
        <v>1554</v>
      </c>
    </row>
    <row r="61" spans="1:61" ht="15.75" customHeight="1">
      <c r="A61" s="195"/>
      <c r="B61" s="214" t="s">
        <v>50</v>
      </c>
      <c r="C61" s="215"/>
      <c r="D61" s="216"/>
      <c r="E61" s="16">
        <f>SUM(E9+E11+E13+E15+E17+E21+E23+E25+E29+E33+E35+E37+E41+E43+E44+E46+E50+E52+E19+E27)</f>
        <v>36</v>
      </c>
      <c r="F61" s="16">
        <f aca="true" t="shared" si="5" ref="F61:T61">SUM(F9+F11+F13+F15+F17+F21+F23+F25+F29+F33+F35+F37+F41+F43+F44+F46+F50+F52+F19+F27)</f>
        <v>36</v>
      </c>
      <c r="G61" s="16">
        <f t="shared" si="5"/>
        <v>36</v>
      </c>
      <c r="H61" s="16">
        <f t="shared" si="5"/>
        <v>36</v>
      </c>
      <c r="I61" s="16">
        <f t="shared" si="5"/>
        <v>36</v>
      </c>
      <c r="J61" s="16">
        <f t="shared" si="5"/>
        <v>36</v>
      </c>
      <c r="K61" s="16">
        <f t="shared" si="5"/>
        <v>36</v>
      </c>
      <c r="L61" s="16">
        <f t="shared" si="5"/>
        <v>36</v>
      </c>
      <c r="M61" s="16">
        <f t="shared" si="5"/>
        <v>36</v>
      </c>
      <c r="N61" s="16">
        <f t="shared" si="5"/>
        <v>36</v>
      </c>
      <c r="O61" s="16">
        <f t="shared" si="5"/>
        <v>36</v>
      </c>
      <c r="P61" s="16">
        <f t="shared" si="5"/>
        <v>36</v>
      </c>
      <c r="Q61" s="16">
        <f t="shared" si="5"/>
        <v>36</v>
      </c>
      <c r="R61" s="16">
        <f t="shared" si="5"/>
        <v>36</v>
      </c>
      <c r="S61" s="16">
        <f t="shared" si="5"/>
        <v>36</v>
      </c>
      <c r="T61" s="16">
        <f t="shared" si="5"/>
        <v>36</v>
      </c>
      <c r="U61" s="16">
        <f>SUM(U11+U13+U15+U17+U21+U23+U25+U29+U33+U35+U37+U41+U43+U44+U46+U50+U52+U19+U27)</f>
        <v>18</v>
      </c>
      <c r="V61" s="35"/>
      <c r="W61" s="16">
        <f>SUM(E61:V61)</f>
        <v>594</v>
      </c>
      <c r="X61" s="16">
        <f>SUM(X9+X11+X13+X15+X17+X21+X23+X25+X29+X33+X35+X37+X41+X43+X44+X46+X50+X52)</f>
        <v>0</v>
      </c>
      <c r="Y61" s="16">
        <f>SUM(Y9+Y11+Y13+Y15+Y17+Y21+Y23+Y25+Y29+Y33+Y35+Y37+Y41+Y43+Y44+Y46+Y50+Y52)</f>
        <v>0</v>
      </c>
      <c r="Z61" s="16">
        <f>SUM(Z9+Z11+Z13+Z15+Z17+Z21+Z23+Z25+Z29+Z33+Z35+Z37+Z41+Z43+Z44+Z46+Z50+Z52+Z56+Z58+Z47+Z27+Z19)</f>
        <v>36</v>
      </c>
      <c r="AA61" s="16">
        <f aca="true" t="shared" si="6" ref="AA61:AV61">SUM(AA9+AA11+AA13+AA15+AA17+AA21+AA23+AA25+AA29+AA33+AA35+AA37+AA41+AA43+AA44+AA46+AA50+AA52+AA56+AA58+AA47+AA27+AA19)</f>
        <v>36</v>
      </c>
      <c r="AB61" s="16">
        <f t="shared" si="6"/>
        <v>36</v>
      </c>
      <c r="AC61" s="16">
        <f t="shared" si="6"/>
        <v>36</v>
      </c>
      <c r="AD61" s="16">
        <f t="shared" si="6"/>
        <v>36</v>
      </c>
      <c r="AE61" s="16">
        <f t="shared" si="6"/>
        <v>36</v>
      </c>
      <c r="AF61" s="16">
        <f t="shared" si="6"/>
        <v>36</v>
      </c>
      <c r="AG61" s="16">
        <f t="shared" si="6"/>
        <v>36</v>
      </c>
      <c r="AH61" s="16">
        <f t="shared" si="6"/>
        <v>36</v>
      </c>
      <c r="AI61" s="16">
        <f t="shared" si="6"/>
        <v>36</v>
      </c>
      <c r="AJ61" s="16">
        <f t="shared" si="6"/>
        <v>36</v>
      </c>
      <c r="AK61" s="16">
        <f t="shared" si="6"/>
        <v>36</v>
      </c>
      <c r="AL61" s="16">
        <f t="shared" si="6"/>
        <v>36</v>
      </c>
      <c r="AM61" s="16">
        <f t="shared" si="6"/>
        <v>36</v>
      </c>
      <c r="AN61" s="16">
        <f t="shared" si="6"/>
        <v>36</v>
      </c>
      <c r="AO61" s="16">
        <f t="shared" si="6"/>
        <v>36</v>
      </c>
      <c r="AP61" s="16">
        <f t="shared" si="6"/>
        <v>36</v>
      </c>
      <c r="AQ61" s="16">
        <f t="shared" si="6"/>
        <v>36</v>
      </c>
      <c r="AR61" s="16">
        <f t="shared" si="6"/>
        <v>36</v>
      </c>
      <c r="AS61" s="16">
        <f t="shared" si="6"/>
        <v>36</v>
      </c>
      <c r="AT61" s="16">
        <f>SUM(AT9+AT11+AT13+AT15+AT17+AT21+AT29+AT33+AT35+AT37+AT41+AT43+AT44+AT46+AT50+AT52+AT56+AT58+AT47+AT27+AT19)</f>
        <v>0</v>
      </c>
      <c r="AU61" s="16">
        <f t="shared" si="6"/>
        <v>36</v>
      </c>
      <c r="AV61" s="16">
        <f t="shared" si="6"/>
        <v>36</v>
      </c>
      <c r="AW61" s="16">
        <f>SUM(AW9+AW11+AW13+AW15+AW17+AW21+AW23+AW25+AW33+AW35+AW37+AW41+AW43+AW44+AW46+AW50+AW52+AW56+AW58+AW47+AW27+AW19)</f>
        <v>18</v>
      </c>
      <c r="AX61" s="16"/>
      <c r="AY61" s="16">
        <f>SUM(Z61:AX61)</f>
        <v>810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/>
      <c r="BI61" s="19"/>
    </row>
    <row r="62" spans="1:61" ht="15">
      <c r="A62" s="196"/>
      <c r="B62" s="217" t="s">
        <v>51</v>
      </c>
      <c r="C62" s="218"/>
      <c r="D62" s="219"/>
      <c r="E62" s="19">
        <f>SUM(E10+E12+E14+E16+E18+E22+E24+E26+E30+E34+E36+E38+E45+E42+E51+E28+E20)</f>
        <v>18</v>
      </c>
      <c r="F62" s="19">
        <f aca="true" t="shared" si="7" ref="F62:U62">SUM(F10+F12+F14+F16+F18+F22+F24+F26+F30+F34+F36+F38+F45+F42+F51+F28+F20)</f>
        <v>18</v>
      </c>
      <c r="G62" s="19">
        <f t="shared" si="7"/>
        <v>15</v>
      </c>
      <c r="H62" s="19">
        <f t="shared" si="7"/>
        <v>15</v>
      </c>
      <c r="I62" s="19">
        <f t="shared" si="7"/>
        <v>18</v>
      </c>
      <c r="J62" s="19">
        <f t="shared" si="7"/>
        <v>15</v>
      </c>
      <c r="K62" s="19">
        <f t="shared" si="7"/>
        <v>15</v>
      </c>
      <c r="L62" s="19">
        <f t="shared" si="7"/>
        <v>15</v>
      </c>
      <c r="M62" s="19">
        <f t="shared" si="7"/>
        <v>15</v>
      </c>
      <c r="N62" s="19">
        <f t="shared" si="7"/>
        <v>15</v>
      </c>
      <c r="O62" s="19">
        <f t="shared" si="7"/>
        <v>18</v>
      </c>
      <c r="P62" s="19">
        <f t="shared" si="7"/>
        <v>18</v>
      </c>
      <c r="Q62" s="19">
        <f t="shared" si="7"/>
        <v>18</v>
      </c>
      <c r="R62" s="19">
        <f t="shared" si="7"/>
        <v>18</v>
      </c>
      <c r="S62" s="19">
        <f t="shared" si="7"/>
        <v>18</v>
      </c>
      <c r="T62" s="19">
        <f t="shared" si="7"/>
        <v>18</v>
      </c>
      <c r="U62" s="19">
        <f t="shared" si="7"/>
        <v>9</v>
      </c>
      <c r="V62" s="35"/>
      <c r="W62" s="19">
        <f>SUM(E62:V62)</f>
        <v>276</v>
      </c>
      <c r="X62" s="19">
        <f>SUM(X10+X12+X14+X16+X18+X22+X24+X26+X30+X34+X36+X38+X45+X42+X51)</f>
        <v>0</v>
      </c>
      <c r="Y62" s="19">
        <f>SUM(Y10+Y12+Y14+Y16+Y18+Y22+Y24+Y26+Y30+Y34+Y36+Y38+Y45+Y42+Y51)</f>
        <v>0</v>
      </c>
      <c r="Z62" s="19">
        <f>SUM(Z10+Z12+Z14+Z16+Z18+Z22+Z24+Z26+Z30+Z34+Z36+Z38+Z45+Z42+Z51+Z28+Z20)</f>
        <v>18</v>
      </c>
      <c r="AA62" s="19">
        <f aca="true" t="shared" si="8" ref="AA62:AW62">SUM(AA10+AA12+AA14+AA16+AA18+AA22+AA24+AA26+AA30+AA34+AA36+AA38+AA45+AA42+AA51+AA28+AA20)</f>
        <v>15</v>
      </c>
      <c r="AB62" s="19">
        <f t="shared" si="8"/>
        <v>15</v>
      </c>
      <c r="AC62" s="19">
        <f t="shared" si="8"/>
        <v>15</v>
      </c>
      <c r="AD62" s="19">
        <f t="shared" si="8"/>
        <v>18</v>
      </c>
      <c r="AE62" s="19">
        <f t="shared" si="8"/>
        <v>18</v>
      </c>
      <c r="AF62" s="19">
        <f t="shared" si="8"/>
        <v>18</v>
      </c>
      <c r="AG62" s="19">
        <f t="shared" si="8"/>
        <v>18</v>
      </c>
      <c r="AH62" s="19">
        <f t="shared" si="8"/>
        <v>18</v>
      </c>
      <c r="AI62" s="19">
        <f t="shared" si="8"/>
        <v>18</v>
      </c>
      <c r="AJ62" s="19">
        <f t="shared" si="8"/>
        <v>18</v>
      </c>
      <c r="AK62" s="19">
        <f t="shared" si="8"/>
        <v>18</v>
      </c>
      <c r="AL62" s="19">
        <f t="shared" si="8"/>
        <v>15</v>
      </c>
      <c r="AM62" s="19">
        <f t="shared" si="8"/>
        <v>15</v>
      </c>
      <c r="AN62" s="19">
        <f t="shared" si="8"/>
        <v>15</v>
      </c>
      <c r="AO62" s="19">
        <f t="shared" si="8"/>
        <v>15</v>
      </c>
      <c r="AP62" s="19">
        <f t="shared" si="8"/>
        <v>15</v>
      </c>
      <c r="AQ62" s="19">
        <f t="shared" si="8"/>
        <v>12</v>
      </c>
      <c r="AR62" s="19">
        <f t="shared" si="8"/>
        <v>12</v>
      </c>
      <c r="AS62" s="19">
        <f t="shared" si="8"/>
        <v>12</v>
      </c>
      <c r="AT62" s="19">
        <f t="shared" si="8"/>
        <v>0</v>
      </c>
      <c r="AU62" s="19">
        <f t="shared" si="8"/>
        <v>18</v>
      </c>
      <c r="AV62" s="19">
        <f t="shared" si="8"/>
        <v>18</v>
      </c>
      <c r="AW62" s="19">
        <f t="shared" si="8"/>
        <v>6</v>
      </c>
      <c r="AX62" s="19"/>
      <c r="AY62" s="19">
        <f>SUM(Z62:AW62)</f>
        <v>360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/>
      <c r="BI62" s="19"/>
    </row>
    <row r="63" spans="1:61" ht="15">
      <c r="A63" s="16"/>
      <c r="B63" s="11"/>
      <c r="C63" s="11" t="s">
        <v>123</v>
      </c>
      <c r="D63" s="11"/>
      <c r="E63" s="18"/>
      <c r="F63" s="18"/>
      <c r="G63" s="18"/>
      <c r="H63" s="18"/>
      <c r="I63" s="53"/>
      <c r="J63" s="5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75">
        <v>18</v>
      </c>
      <c r="V63" s="35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36" t="s">
        <v>128</v>
      </c>
      <c r="AL63" s="36" t="s">
        <v>128</v>
      </c>
      <c r="AM63" s="36"/>
      <c r="AN63" s="36"/>
      <c r="AO63" s="36"/>
      <c r="AP63" s="36"/>
      <c r="AQ63" s="36"/>
      <c r="AR63" s="36"/>
      <c r="AS63" s="36"/>
      <c r="AT63" s="36">
        <v>36</v>
      </c>
      <c r="AU63" s="36"/>
      <c r="AV63" s="36"/>
      <c r="AW63" s="36">
        <v>18</v>
      </c>
      <c r="AX63" s="36"/>
      <c r="AY63" s="36"/>
      <c r="AZ63" s="32"/>
      <c r="BA63" s="32"/>
      <c r="BB63" s="32"/>
      <c r="BC63" s="32"/>
      <c r="BD63" s="32"/>
      <c r="BE63" s="32"/>
      <c r="BF63" s="32"/>
      <c r="BG63" s="32"/>
      <c r="BH63" s="32"/>
      <c r="BI63" s="90">
        <f>SUM(F63:BH63)</f>
        <v>72</v>
      </c>
    </row>
    <row r="64" spans="2:61" ht="1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5">
      <c r="B65" s="70"/>
      <c r="C65" s="70"/>
      <c r="D65" s="2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3" ht="14.25">
      <c r="B66" s="39"/>
      <c r="C66" t="s">
        <v>103</v>
      </c>
    </row>
    <row r="67" spans="2:3" ht="14.25">
      <c r="B67" s="40"/>
      <c r="C67" t="s">
        <v>67</v>
      </c>
    </row>
    <row r="68" spans="2:23" ht="15">
      <c r="B68" s="41"/>
      <c r="C68" s="42" t="s">
        <v>104</v>
      </c>
      <c r="W68">
        <f>SUM(W45+W38+W34+W30+W28+W26+W24+W22+W20+W18+W16+W14+W12+W10)</f>
        <v>276</v>
      </c>
    </row>
    <row r="69" spans="2:3" ht="15">
      <c r="B69" s="43"/>
      <c r="C69" s="42" t="s">
        <v>105</v>
      </c>
    </row>
  </sheetData>
  <sheetProtection/>
  <mergeCells count="72">
    <mergeCell ref="C54:C55"/>
    <mergeCell ref="B39:B40"/>
    <mergeCell ref="B41:B42"/>
    <mergeCell ref="C41:C42"/>
    <mergeCell ref="C25:C26"/>
    <mergeCell ref="B31:B32"/>
    <mergeCell ref="C33:C34"/>
    <mergeCell ref="D31:D32"/>
    <mergeCell ref="D33:D34"/>
    <mergeCell ref="B44:B45"/>
    <mergeCell ref="C56:C57"/>
    <mergeCell ref="C48:C49"/>
    <mergeCell ref="B48:B49"/>
    <mergeCell ref="C39:C40"/>
    <mergeCell ref="B54:B55"/>
    <mergeCell ref="C50:C51"/>
    <mergeCell ref="D50:D51"/>
    <mergeCell ref="A6:A62"/>
    <mergeCell ref="B61:D61"/>
    <mergeCell ref="B62:D62"/>
    <mergeCell ref="B60:D60"/>
    <mergeCell ref="B23:B24"/>
    <mergeCell ref="B37:B38"/>
    <mergeCell ref="C37:C38"/>
    <mergeCell ref="C44:C45"/>
    <mergeCell ref="C23:C24"/>
    <mergeCell ref="B13:B14"/>
    <mergeCell ref="X1:AA1"/>
    <mergeCell ref="AC1:AE1"/>
    <mergeCell ref="J1:L1"/>
    <mergeCell ref="AK1:AN1"/>
    <mergeCell ref="C13:C14"/>
    <mergeCell ref="B21:B22"/>
    <mergeCell ref="B19:B20"/>
    <mergeCell ref="C19:C20"/>
    <mergeCell ref="C21:C22"/>
    <mergeCell ref="F1:H1"/>
    <mergeCell ref="AZ1:BC1"/>
    <mergeCell ref="BE1:BG1"/>
    <mergeCell ref="BI1:BI5"/>
    <mergeCell ref="E2:BH2"/>
    <mergeCell ref="E4:BH4"/>
    <mergeCell ref="N1:P1"/>
    <mergeCell ref="R1:T1"/>
    <mergeCell ref="AP1:AR1"/>
    <mergeCell ref="AT1:AV1"/>
    <mergeCell ref="AG1:AI1"/>
    <mergeCell ref="B11:B12"/>
    <mergeCell ref="C11:C12"/>
    <mergeCell ref="B6:B7"/>
    <mergeCell ref="C6:C7"/>
    <mergeCell ref="B9:B10"/>
    <mergeCell ref="C9:C10"/>
    <mergeCell ref="D44:D45"/>
    <mergeCell ref="B15:B16"/>
    <mergeCell ref="A1:A5"/>
    <mergeCell ref="B1:B5"/>
    <mergeCell ref="C1:C5"/>
    <mergeCell ref="D1:D5"/>
    <mergeCell ref="B29:B30"/>
    <mergeCell ref="C29:C30"/>
    <mergeCell ref="C31:C32"/>
    <mergeCell ref="B25:B26"/>
    <mergeCell ref="C15:C16"/>
    <mergeCell ref="B50:B51"/>
    <mergeCell ref="B17:B18"/>
    <mergeCell ref="C17:C18"/>
    <mergeCell ref="B35:B36"/>
    <mergeCell ref="C35:C36"/>
    <mergeCell ref="B33:B34"/>
    <mergeCell ref="B27:B28"/>
    <mergeCell ref="C27:C2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tabSelected="1" zoomScale="60" zoomScaleNormal="60" zoomScalePageLayoutView="0" workbookViewId="0" topLeftCell="A4">
      <selection activeCell="AJ36" sqref="AJ36"/>
    </sheetView>
  </sheetViews>
  <sheetFormatPr defaultColWidth="9.140625" defaultRowHeight="15"/>
  <cols>
    <col min="1" max="1" width="6.00390625" style="0" customWidth="1"/>
    <col min="2" max="2" width="11.7109375" style="0" customWidth="1"/>
    <col min="3" max="3" width="37.28125" style="0" customWidth="1"/>
    <col min="4" max="4" width="18.28125" style="0" customWidth="1"/>
    <col min="5" max="6" width="4.7109375" style="0" customWidth="1"/>
    <col min="7" max="7" width="4.57421875" style="0" customWidth="1"/>
    <col min="8" max="8" width="5.7109375" style="0" customWidth="1"/>
    <col min="9" max="9" width="5.28125" style="0" customWidth="1"/>
    <col min="10" max="10" width="4.7109375" style="0" customWidth="1"/>
    <col min="11" max="11" width="5.421875" style="0" customWidth="1"/>
    <col min="12" max="12" width="5.7109375" style="0" customWidth="1"/>
    <col min="13" max="13" width="5.00390625" style="0" customWidth="1"/>
    <col min="14" max="14" width="5.7109375" style="0" customWidth="1"/>
    <col min="15" max="15" width="5.28125" style="0" customWidth="1"/>
    <col min="16" max="16" width="6.28125" style="0" customWidth="1"/>
    <col min="17" max="17" width="5.28125" style="0" customWidth="1"/>
    <col min="18" max="19" width="5.7109375" style="0" customWidth="1"/>
    <col min="20" max="23" width="5.28125" style="0" customWidth="1"/>
    <col min="24" max="24" width="5.7109375" style="0" customWidth="1"/>
    <col min="25" max="25" width="4.7109375" style="0" customWidth="1"/>
    <col min="26" max="26" width="5.7109375" style="0" customWidth="1"/>
    <col min="27" max="27" width="5.57421875" style="0" customWidth="1"/>
    <col min="28" max="28" width="7.28125" style="0" customWidth="1"/>
    <col min="29" max="29" width="6.7109375" style="0" customWidth="1"/>
    <col min="30" max="30" width="6.421875" style="0" customWidth="1"/>
    <col min="31" max="31" width="5.57421875" style="0" customWidth="1"/>
    <col min="32" max="32" width="6.28125" style="0" customWidth="1"/>
    <col min="33" max="33" width="7.28125" style="0" customWidth="1"/>
    <col min="34" max="34" width="7.57421875" style="0" customWidth="1"/>
    <col min="35" max="35" width="6.7109375" style="0" customWidth="1"/>
    <col min="36" max="36" width="7.28125" style="0" customWidth="1"/>
    <col min="37" max="37" width="8.28125" style="0" customWidth="1"/>
    <col min="38" max="38" width="7.7109375" style="0" customWidth="1"/>
    <col min="39" max="39" width="8.57421875" style="0" customWidth="1"/>
    <col min="40" max="40" width="6.7109375" style="0" customWidth="1"/>
    <col min="41" max="41" width="7.57421875" style="0" customWidth="1"/>
    <col min="42" max="42" width="7.28125" style="0" customWidth="1"/>
    <col min="43" max="44" width="7.57421875" style="0" customWidth="1"/>
    <col min="45" max="45" width="7.28125" style="0" customWidth="1"/>
    <col min="46" max="47" width="6.421875" style="0" customWidth="1"/>
    <col min="48" max="49" width="7.28125" style="0" customWidth="1"/>
    <col min="50" max="50" width="6.7109375" style="0" customWidth="1"/>
  </cols>
  <sheetData>
    <row r="1" spans="1:49" ht="84">
      <c r="A1" s="204" t="s">
        <v>0</v>
      </c>
      <c r="B1" s="204" t="s">
        <v>1</v>
      </c>
      <c r="C1" s="205" t="s">
        <v>2</v>
      </c>
      <c r="D1" s="206" t="s">
        <v>3</v>
      </c>
      <c r="E1" s="4" t="s">
        <v>83</v>
      </c>
      <c r="F1" s="207" t="s">
        <v>5</v>
      </c>
      <c r="G1" s="207"/>
      <c r="H1" s="207"/>
      <c r="I1" s="5" t="s">
        <v>84</v>
      </c>
      <c r="J1" s="207" t="s">
        <v>7</v>
      </c>
      <c r="K1" s="207"/>
      <c r="L1" s="207"/>
      <c r="M1" s="6" t="s">
        <v>85</v>
      </c>
      <c r="N1" s="191" t="s">
        <v>8</v>
      </c>
      <c r="O1" s="191"/>
      <c r="P1" s="191"/>
      <c r="Q1" s="6" t="s">
        <v>86</v>
      </c>
      <c r="R1" s="191" t="s">
        <v>11</v>
      </c>
      <c r="S1" s="191"/>
      <c r="T1" s="191"/>
      <c r="U1" s="191"/>
      <c r="V1" s="159"/>
      <c r="W1" s="120"/>
      <c r="X1" s="6" t="s">
        <v>87</v>
      </c>
      <c r="Y1" s="129" t="s">
        <v>13</v>
      </c>
      <c r="Z1" s="130"/>
      <c r="AA1" s="130"/>
      <c r="AB1" s="131"/>
      <c r="AC1" s="191" t="s">
        <v>146</v>
      </c>
      <c r="AD1" s="191"/>
      <c r="AE1" s="191"/>
      <c r="AF1" s="191"/>
      <c r="AG1" s="191" t="s">
        <v>147</v>
      </c>
      <c r="AH1" s="191"/>
      <c r="AI1" s="191"/>
      <c r="AJ1" s="191"/>
      <c r="AK1" s="191" t="s">
        <v>148</v>
      </c>
      <c r="AL1" s="191"/>
      <c r="AM1" s="191"/>
      <c r="AN1" s="191"/>
      <c r="AO1" s="191" t="s">
        <v>149</v>
      </c>
      <c r="AP1" s="191"/>
      <c r="AQ1" s="191"/>
      <c r="AR1" s="191"/>
      <c r="AS1" s="231" t="s">
        <v>150</v>
      </c>
      <c r="AT1" s="232"/>
      <c r="AU1" s="232"/>
      <c r="AV1" s="232"/>
      <c r="AW1" s="233"/>
    </row>
    <row r="2" spans="1:48" ht="15">
      <c r="A2" s="204"/>
      <c r="B2" s="204"/>
      <c r="C2" s="205"/>
      <c r="D2" s="206"/>
      <c r="E2" s="234" t="s">
        <v>30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6"/>
      <c r="AT2" s="236"/>
      <c r="AU2" s="236"/>
      <c r="AV2" s="236"/>
    </row>
    <row r="3" spans="1:53" ht="37.5">
      <c r="A3" s="204"/>
      <c r="B3" s="204"/>
      <c r="C3" s="205"/>
      <c r="D3" s="206"/>
      <c r="E3" s="202" t="s">
        <v>31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41"/>
      <c r="AY3" s="128" t="s">
        <v>176</v>
      </c>
      <c r="AZ3" s="128"/>
      <c r="BA3" s="128"/>
    </row>
    <row r="4" spans="1:53" ht="15">
      <c r="A4" s="204"/>
      <c r="B4" s="204"/>
      <c r="C4" s="205"/>
      <c r="D4" s="206"/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/>
      <c r="W4" s="134"/>
      <c r="X4" s="24">
        <v>18</v>
      </c>
      <c r="Y4" s="24">
        <v>19</v>
      </c>
      <c r="Z4" s="48">
        <v>20</v>
      </c>
      <c r="AA4" s="8">
        <v>21</v>
      </c>
      <c r="AB4" s="133" t="s">
        <v>151</v>
      </c>
      <c r="AC4" s="133" t="s">
        <v>152</v>
      </c>
      <c r="AD4" s="133" t="s">
        <v>153</v>
      </c>
      <c r="AE4" s="132" t="s">
        <v>170</v>
      </c>
      <c r="AF4" s="132" t="s">
        <v>154</v>
      </c>
      <c r="AG4" s="132" t="s">
        <v>155</v>
      </c>
      <c r="AH4" s="132" t="s">
        <v>156</v>
      </c>
      <c r="AI4" s="132" t="s">
        <v>157</v>
      </c>
      <c r="AJ4" s="132" t="s">
        <v>158</v>
      </c>
      <c r="AK4" s="132" t="s">
        <v>159</v>
      </c>
      <c r="AL4" s="132" t="s">
        <v>160</v>
      </c>
      <c r="AM4" s="132" t="s">
        <v>161</v>
      </c>
      <c r="AN4" s="132" t="s">
        <v>162</v>
      </c>
      <c r="AO4" s="132" t="s">
        <v>163</v>
      </c>
      <c r="AP4" s="132" t="s">
        <v>164</v>
      </c>
      <c r="AQ4" s="132" t="s">
        <v>165</v>
      </c>
      <c r="AR4" s="132" t="s">
        <v>166</v>
      </c>
      <c r="AS4" s="132" t="s">
        <v>171</v>
      </c>
      <c r="AT4" s="132" t="s">
        <v>167</v>
      </c>
      <c r="AU4" s="132" t="s">
        <v>168</v>
      </c>
      <c r="AV4" s="132" t="s">
        <v>169</v>
      </c>
      <c r="AW4" s="132" t="s">
        <v>172</v>
      </c>
      <c r="AX4" s="142"/>
      <c r="AY4" s="132"/>
      <c r="AZ4" s="132"/>
      <c r="BA4" s="132"/>
    </row>
    <row r="5" spans="1:53" ht="15.75" customHeight="1">
      <c r="A5" s="198" t="s">
        <v>81</v>
      </c>
      <c r="B5" s="225"/>
      <c r="C5" s="239"/>
      <c r="D5" s="11" t="s">
        <v>35</v>
      </c>
      <c r="E5" s="12">
        <v>36</v>
      </c>
      <c r="F5" s="12">
        <v>36</v>
      </c>
      <c r="G5" s="12">
        <v>36</v>
      </c>
      <c r="H5" s="12">
        <v>36</v>
      </c>
      <c r="I5" s="12">
        <v>36</v>
      </c>
      <c r="J5" s="49">
        <v>36</v>
      </c>
      <c r="K5" s="49">
        <v>36</v>
      </c>
      <c r="L5" s="49">
        <v>36</v>
      </c>
      <c r="M5" s="49">
        <v>36</v>
      </c>
      <c r="N5" s="49">
        <v>36</v>
      </c>
      <c r="O5" s="49">
        <v>36</v>
      </c>
      <c r="P5" s="49">
        <v>36</v>
      </c>
      <c r="Q5" s="49">
        <v>36</v>
      </c>
      <c r="R5" s="49">
        <v>36</v>
      </c>
      <c r="S5" s="49">
        <v>36</v>
      </c>
      <c r="T5" s="49">
        <v>36</v>
      </c>
      <c r="U5" s="36">
        <v>36</v>
      </c>
      <c r="V5" s="36"/>
      <c r="W5" s="135"/>
      <c r="X5" s="25">
        <v>0</v>
      </c>
      <c r="Y5" s="25">
        <v>0</v>
      </c>
      <c r="Z5" s="49"/>
      <c r="AA5" s="49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51"/>
      <c r="AV5" s="151"/>
      <c r="AW5" s="151"/>
      <c r="AX5" s="135"/>
      <c r="AY5" s="11"/>
      <c r="AZ5" s="11"/>
      <c r="BA5" s="11"/>
    </row>
    <row r="6" spans="1:53" ht="15">
      <c r="A6" s="195"/>
      <c r="B6" s="226"/>
      <c r="C6" s="240"/>
      <c r="D6" s="11" t="s">
        <v>36</v>
      </c>
      <c r="E6" s="12">
        <v>18</v>
      </c>
      <c r="F6" s="12">
        <v>18</v>
      </c>
      <c r="G6" s="12">
        <v>18</v>
      </c>
      <c r="H6" s="12">
        <v>18</v>
      </c>
      <c r="I6" s="12">
        <v>18</v>
      </c>
      <c r="J6" s="49">
        <v>18</v>
      </c>
      <c r="K6" s="49">
        <v>18</v>
      </c>
      <c r="L6" s="49">
        <v>18</v>
      </c>
      <c r="M6" s="49">
        <v>18</v>
      </c>
      <c r="N6" s="49">
        <v>18</v>
      </c>
      <c r="O6" s="49">
        <v>18</v>
      </c>
      <c r="P6" s="49">
        <v>18</v>
      </c>
      <c r="Q6" s="49">
        <v>18</v>
      </c>
      <c r="R6" s="49">
        <v>18</v>
      </c>
      <c r="S6" s="49">
        <v>18</v>
      </c>
      <c r="T6" s="49">
        <v>18</v>
      </c>
      <c r="U6" s="36">
        <v>18</v>
      </c>
      <c r="V6" s="36"/>
      <c r="W6" s="135"/>
      <c r="X6" s="25">
        <v>0</v>
      </c>
      <c r="Y6" s="25">
        <v>0</v>
      </c>
      <c r="Z6" s="49"/>
      <c r="AA6" s="49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51"/>
      <c r="AV6" s="151"/>
      <c r="AW6" s="151"/>
      <c r="AX6" s="135"/>
      <c r="AY6" s="124">
        <f aca="true" t="shared" si="0" ref="AY6:AY25">SUM(W6+AX6)</f>
        <v>0</v>
      </c>
      <c r="AZ6" s="11"/>
      <c r="BA6" s="11"/>
    </row>
    <row r="7" spans="1:53" ht="15" customHeight="1">
      <c r="A7" s="195"/>
      <c r="B7" s="225" t="s">
        <v>58</v>
      </c>
      <c r="C7" s="208" t="s">
        <v>138</v>
      </c>
      <c r="D7" s="11"/>
      <c r="E7" s="12"/>
      <c r="F7" s="12"/>
      <c r="G7" s="12"/>
      <c r="H7" s="12"/>
      <c r="I7" s="12"/>
      <c r="J7" s="49"/>
      <c r="K7" s="237" t="s">
        <v>175</v>
      </c>
      <c r="L7" s="49"/>
      <c r="M7" s="49"/>
      <c r="N7" s="49"/>
      <c r="O7" s="49"/>
      <c r="P7" s="49"/>
      <c r="Q7" s="49"/>
      <c r="R7" s="49"/>
      <c r="S7" s="49"/>
      <c r="T7" s="49"/>
      <c r="U7" s="36"/>
      <c r="V7" s="36"/>
      <c r="W7" s="135"/>
      <c r="X7" s="25"/>
      <c r="Y7" s="25"/>
      <c r="Z7" s="49"/>
      <c r="AA7" s="49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51"/>
      <c r="AV7" s="151"/>
      <c r="AW7" s="151"/>
      <c r="AX7" s="135"/>
      <c r="AY7" s="162"/>
      <c r="AZ7" s="11"/>
      <c r="BA7" s="11"/>
    </row>
    <row r="8" spans="1:53" ht="15">
      <c r="A8" s="195"/>
      <c r="B8" s="226"/>
      <c r="C8" s="191"/>
      <c r="D8" s="11"/>
      <c r="E8" s="12"/>
      <c r="F8" s="12"/>
      <c r="G8" s="12"/>
      <c r="H8" s="12"/>
      <c r="I8" s="12"/>
      <c r="J8" s="49"/>
      <c r="K8" s="238"/>
      <c r="L8" s="49"/>
      <c r="M8" s="49"/>
      <c r="N8" s="49"/>
      <c r="O8" s="49"/>
      <c r="P8" s="49"/>
      <c r="Q8" s="49"/>
      <c r="R8" s="49"/>
      <c r="S8" s="49"/>
      <c r="T8" s="49"/>
      <c r="U8" s="36"/>
      <c r="V8" s="36"/>
      <c r="W8" s="135"/>
      <c r="X8" s="25"/>
      <c r="Y8" s="25"/>
      <c r="Z8" s="49"/>
      <c r="AA8" s="49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51"/>
      <c r="AV8" s="151"/>
      <c r="AW8" s="151"/>
      <c r="AX8" s="135"/>
      <c r="AY8" s="162"/>
      <c r="AZ8" s="11"/>
      <c r="BA8" s="11"/>
    </row>
    <row r="9" spans="1:53" ht="25.5" customHeight="1">
      <c r="A9" s="195"/>
      <c r="B9" s="164" t="s">
        <v>189</v>
      </c>
      <c r="C9" s="163" t="s">
        <v>111</v>
      </c>
      <c r="D9" s="11"/>
      <c r="E9" s="146">
        <v>36</v>
      </c>
      <c r="F9" s="146">
        <v>36</v>
      </c>
      <c r="G9" s="146">
        <v>36</v>
      </c>
      <c r="H9" s="146">
        <v>36</v>
      </c>
      <c r="I9" s="146">
        <v>36</v>
      </c>
      <c r="J9" s="146">
        <v>36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36"/>
      <c r="V9" s="36" t="s">
        <v>179</v>
      </c>
      <c r="W9" s="135">
        <f>SUM(E9:V9)</f>
        <v>216</v>
      </c>
      <c r="X9" s="25"/>
      <c r="Y9" s="25"/>
      <c r="Z9" s="49"/>
      <c r="AA9" s="49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51"/>
      <c r="AV9" s="151"/>
      <c r="AW9" s="151"/>
      <c r="AX9" s="135"/>
      <c r="AY9" s="162"/>
      <c r="AZ9" s="11"/>
      <c r="BA9" s="11"/>
    </row>
    <row r="10" spans="1:53" ht="28.5" customHeight="1">
      <c r="A10" s="195"/>
      <c r="B10" s="225" t="s">
        <v>141</v>
      </c>
      <c r="C10" s="223" t="s">
        <v>144</v>
      </c>
      <c r="D10" s="11"/>
      <c r="E10" s="12"/>
      <c r="F10" s="12"/>
      <c r="G10" s="12"/>
      <c r="H10" s="12"/>
      <c r="I10" s="12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6"/>
      <c r="V10" s="36"/>
      <c r="W10" s="135"/>
      <c r="X10" s="25"/>
      <c r="Y10" s="25"/>
      <c r="Z10" s="49"/>
      <c r="AA10" s="49"/>
      <c r="AB10" s="11"/>
      <c r="AC10" s="11"/>
      <c r="AD10" s="11"/>
      <c r="AE10" s="11"/>
      <c r="AF10" s="11"/>
      <c r="AG10" s="11"/>
      <c r="AH10" s="227" t="s">
        <v>175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51"/>
      <c r="AV10" s="151"/>
      <c r="AW10" s="151"/>
      <c r="AX10" s="135"/>
      <c r="AY10" s="124">
        <f t="shared" si="0"/>
        <v>0</v>
      </c>
      <c r="AZ10" s="11"/>
      <c r="BA10" s="11"/>
    </row>
    <row r="11" spans="1:53" ht="36" customHeight="1">
      <c r="A11" s="195"/>
      <c r="B11" s="226"/>
      <c r="C11" s="224"/>
      <c r="D11" s="1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36"/>
      <c r="V11" s="36"/>
      <c r="W11" s="135"/>
      <c r="X11" s="25"/>
      <c r="Y11" s="25"/>
      <c r="Z11" s="49"/>
      <c r="AA11" s="49"/>
      <c r="AB11" s="11"/>
      <c r="AC11" s="11"/>
      <c r="AD11" s="11"/>
      <c r="AE11" s="11"/>
      <c r="AF11" s="11"/>
      <c r="AG11" s="11"/>
      <c r="AH11" s="228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51"/>
      <c r="AV11" s="151"/>
      <c r="AW11" s="151"/>
      <c r="AX11" s="135"/>
      <c r="AY11" s="124">
        <f t="shared" si="0"/>
        <v>0</v>
      </c>
      <c r="AZ11" s="11"/>
      <c r="BA11" s="11"/>
    </row>
    <row r="12" spans="1:53" ht="27.75" customHeight="1">
      <c r="A12" s="195"/>
      <c r="B12" s="186" t="s">
        <v>142</v>
      </c>
      <c r="C12" s="188" t="s">
        <v>143</v>
      </c>
      <c r="D12" s="125" t="s">
        <v>42</v>
      </c>
      <c r="E12" s="49"/>
      <c r="F12" s="49"/>
      <c r="G12" s="49"/>
      <c r="H12" s="49"/>
      <c r="I12" s="49"/>
      <c r="J12" s="49"/>
      <c r="K12" s="49">
        <v>6</v>
      </c>
      <c r="L12" s="49">
        <v>6</v>
      </c>
      <c r="M12" s="49">
        <v>6</v>
      </c>
      <c r="N12" s="49">
        <v>6</v>
      </c>
      <c r="O12" s="49">
        <v>6</v>
      </c>
      <c r="P12" s="49">
        <v>6</v>
      </c>
      <c r="Q12" s="49">
        <v>6</v>
      </c>
      <c r="R12" s="49">
        <v>6</v>
      </c>
      <c r="S12" s="49">
        <v>6</v>
      </c>
      <c r="T12" s="49">
        <v>2</v>
      </c>
      <c r="U12" s="36"/>
      <c r="V12" s="36" t="s">
        <v>179</v>
      </c>
      <c r="W12" s="135">
        <f>SUM(E12:U12)</f>
        <v>56</v>
      </c>
      <c r="X12" s="25"/>
      <c r="Y12" s="25"/>
      <c r="Z12" s="49"/>
      <c r="AA12" s="49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51"/>
      <c r="AV12" s="151"/>
      <c r="AW12" s="151"/>
      <c r="AX12" s="135"/>
      <c r="AY12" s="162"/>
      <c r="AZ12" s="11"/>
      <c r="BA12" s="11"/>
    </row>
    <row r="13" spans="1:53" ht="34.5" customHeight="1">
      <c r="A13" s="195"/>
      <c r="B13" s="187"/>
      <c r="C13" s="189"/>
      <c r="D13" s="183" t="s">
        <v>190</v>
      </c>
      <c r="E13" s="49"/>
      <c r="F13" s="49"/>
      <c r="G13" s="49"/>
      <c r="H13" s="49"/>
      <c r="I13" s="49"/>
      <c r="J13" s="49"/>
      <c r="K13" s="101">
        <v>3</v>
      </c>
      <c r="L13" s="101">
        <v>3</v>
      </c>
      <c r="M13" s="101">
        <v>3</v>
      </c>
      <c r="N13" s="101">
        <v>3</v>
      </c>
      <c r="O13" s="101">
        <v>3</v>
      </c>
      <c r="P13" s="101">
        <v>3</v>
      </c>
      <c r="Q13" s="101">
        <v>3</v>
      </c>
      <c r="R13" s="101">
        <v>3</v>
      </c>
      <c r="S13" s="101">
        <v>3</v>
      </c>
      <c r="T13" s="101">
        <v>1</v>
      </c>
      <c r="U13" s="103"/>
      <c r="V13" s="103"/>
      <c r="W13" s="184">
        <f>SUM(E13:V13)</f>
        <v>28</v>
      </c>
      <c r="X13" s="25"/>
      <c r="Y13" s="25"/>
      <c r="Z13" s="49"/>
      <c r="AA13" s="49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51"/>
      <c r="AV13" s="151"/>
      <c r="AW13" s="151"/>
      <c r="AX13" s="135"/>
      <c r="AY13" s="162"/>
      <c r="AZ13" s="11"/>
      <c r="BA13" s="11"/>
    </row>
    <row r="14" spans="1:53" ht="31.5" customHeight="1">
      <c r="A14" s="195"/>
      <c r="B14" s="122" t="s">
        <v>124</v>
      </c>
      <c r="C14" s="123" t="s">
        <v>67</v>
      </c>
      <c r="D14" s="11"/>
      <c r="E14" s="50"/>
      <c r="F14" s="50"/>
      <c r="G14" s="50"/>
      <c r="H14" s="50"/>
      <c r="I14" s="50"/>
      <c r="J14" s="50"/>
      <c r="K14" s="116">
        <v>6</v>
      </c>
      <c r="L14" s="116">
        <v>18</v>
      </c>
      <c r="M14" s="116">
        <v>18</v>
      </c>
      <c r="N14" s="116">
        <v>18</v>
      </c>
      <c r="O14" s="116">
        <v>18</v>
      </c>
      <c r="P14" s="116">
        <v>18</v>
      </c>
      <c r="Q14" s="116">
        <v>18</v>
      </c>
      <c r="R14" s="116">
        <v>18</v>
      </c>
      <c r="S14" s="116">
        <v>18</v>
      </c>
      <c r="T14" s="116">
        <v>18</v>
      </c>
      <c r="U14" s="72">
        <v>12</v>
      </c>
      <c r="V14" s="49" t="s">
        <v>179</v>
      </c>
      <c r="W14" s="136">
        <f>SUM(E14:U14)</f>
        <v>180</v>
      </c>
      <c r="X14" s="25"/>
      <c r="Y14" s="25"/>
      <c r="Z14" s="33"/>
      <c r="AA14" s="33"/>
      <c r="AB14" s="30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92"/>
      <c r="AV14" s="92"/>
      <c r="AW14" s="92"/>
      <c r="AX14" s="143"/>
      <c r="AY14" s="121">
        <f>SUM(W14+AX14)</f>
        <v>180</v>
      </c>
      <c r="AZ14" s="121"/>
      <c r="BA14" s="121"/>
    </row>
    <row r="15" spans="1:53" ht="31.5" customHeight="1">
      <c r="A15" s="195"/>
      <c r="B15" s="122" t="s">
        <v>125</v>
      </c>
      <c r="C15" s="123" t="s">
        <v>111</v>
      </c>
      <c r="D15" s="11"/>
      <c r="E15" s="114"/>
      <c r="F15" s="114"/>
      <c r="G15" s="114"/>
      <c r="H15" s="114"/>
      <c r="I15" s="114"/>
      <c r="J15" s="114"/>
      <c r="K15" s="98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45">
        <f>SUM(E15:U15)</f>
        <v>0</v>
      </c>
      <c r="X15" s="111"/>
      <c r="Y15" s="111"/>
      <c r="Z15" s="146">
        <v>36</v>
      </c>
      <c r="AA15" s="146">
        <v>36</v>
      </c>
      <c r="AB15" s="150">
        <v>36</v>
      </c>
      <c r="AC15" s="150">
        <v>36</v>
      </c>
      <c r="AD15" s="150">
        <v>36</v>
      </c>
      <c r="AE15" s="150">
        <v>36</v>
      </c>
      <c r="AF15" s="150">
        <v>36</v>
      </c>
      <c r="AG15" s="150">
        <v>36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27" t="s">
        <v>175</v>
      </c>
      <c r="AU15" s="154"/>
      <c r="AV15" s="154"/>
      <c r="AW15" s="154"/>
      <c r="AX15" s="147">
        <f>SUM(Z15:AW15)</f>
        <v>288</v>
      </c>
      <c r="AY15" s="124">
        <f t="shared" si="0"/>
        <v>288</v>
      </c>
      <c r="AZ15" s="112"/>
      <c r="BA15" s="112"/>
    </row>
    <row r="16" spans="1:53" ht="21" customHeight="1">
      <c r="A16" s="195"/>
      <c r="B16" s="191" t="s">
        <v>60</v>
      </c>
      <c r="C16" s="223" t="s">
        <v>173</v>
      </c>
      <c r="D16" s="11" t="s">
        <v>42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229"/>
      <c r="V16" s="165"/>
      <c r="W16" s="138"/>
      <c r="X16" s="25"/>
      <c r="Y16" s="25"/>
      <c r="Z16" s="33"/>
      <c r="AA16" s="33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193"/>
      <c r="AM16" s="34"/>
      <c r="AN16" s="14"/>
      <c r="AO16" s="14"/>
      <c r="AP16" s="14"/>
      <c r="AQ16" s="14"/>
      <c r="AR16" s="14"/>
      <c r="AS16" s="14"/>
      <c r="AT16" s="228"/>
      <c r="AU16" s="153"/>
      <c r="AV16" s="153"/>
      <c r="AW16" s="153"/>
      <c r="AX16" s="144"/>
      <c r="AY16" s="124">
        <f t="shared" si="0"/>
        <v>0</v>
      </c>
      <c r="AZ16" s="14"/>
      <c r="BA16" s="14"/>
    </row>
    <row r="17" spans="1:53" ht="25.5" customHeight="1">
      <c r="A17" s="195"/>
      <c r="B17" s="191"/>
      <c r="C17" s="226"/>
      <c r="D17" s="11" t="s">
        <v>36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230"/>
      <c r="V17" s="166"/>
      <c r="W17" s="139"/>
      <c r="X17" s="25"/>
      <c r="Y17" s="25"/>
      <c r="Z17" s="49"/>
      <c r="AA17" s="49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94"/>
      <c r="AM17" s="34"/>
      <c r="AN17" s="14"/>
      <c r="AO17" s="14"/>
      <c r="AP17" s="14"/>
      <c r="AQ17" s="14"/>
      <c r="AR17" s="14"/>
      <c r="AS17" s="14"/>
      <c r="AT17" s="14"/>
      <c r="AU17" s="153"/>
      <c r="AV17" s="153"/>
      <c r="AW17" s="153"/>
      <c r="AX17" s="144"/>
      <c r="AY17" s="124">
        <f t="shared" si="0"/>
        <v>0</v>
      </c>
      <c r="AZ17" s="14"/>
      <c r="BA17" s="14"/>
    </row>
    <row r="18" spans="1:53" ht="31.5" customHeight="1">
      <c r="A18" s="195"/>
      <c r="B18" s="22" t="s">
        <v>61</v>
      </c>
      <c r="C18" s="197" t="s">
        <v>174</v>
      </c>
      <c r="D18" s="11" t="s">
        <v>42</v>
      </c>
      <c r="E18" s="50"/>
      <c r="F18" s="50"/>
      <c r="G18" s="50"/>
      <c r="H18" s="50"/>
      <c r="I18" s="50"/>
      <c r="J18" s="50"/>
      <c r="K18" s="50">
        <v>4</v>
      </c>
      <c r="L18" s="50">
        <v>4</v>
      </c>
      <c r="M18" s="50">
        <v>4</v>
      </c>
      <c r="N18" s="50">
        <v>4</v>
      </c>
      <c r="O18" s="50">
        <v>2</v>
      </c>
      <c r="P18" s="50">
        <v>4</v>
      </c>
      <c r="Q18" s="50">
        <v>4</v>
      </c>
      <c r="R18" s="50">
        <v>4</v>
      </c>
      <c r="S18" s="50"/>
      <c r="T18" s="50"/>
      <c r="U18" s="49"/>
      <c r="V18" s="49"/>
      <c r="W18" s="136">
        <f>SUM(E18:U18)</f>
        <v>30</v>
      </c>
      <c r="X18" s="25"/>
      <c r="Y18" s="25"/>
      <c r="Z18" s="50"/>
      <c r="AA18" s="50"/>
      <c r="AB18" s="34"/>
      <c r="AC18" s="34"/>
      <c r="AD18" s="34"/>
      <c r="AE18" s="34"/>
      <c r="AF18" s="34"/>
      <c r="AG18" s="34"/>
      <c r="AH18" s="34">
        <v>2</v>
      </c>
      <c r="AI18" s="34">
        <v>14</v>
      </c>
      <c r="AJ18" s="34">
        <v>20</v>
      </c>
      <c r="AK18" s="34">
        <v>14</v>
      </c>
      <c r="AL18" s="34">
        <v>20</v>
      </c>
      <c r="AM18" s="127" t="s">
        <v>145</v>
      </c>
      <c r="AN18" s="14"/>
      <c r="AO18" s="14"/>
      <c r="AP18" s="14"/>
      <c r="AQ18" s="14"/>
      <c r="AR18" s="14"/>
      <c r="AS18" s="14"/>
      <c r="AT18" s="14"/>
      <c r="AU18" s="153"/>
      <c r="AV18" s="153"/>
      <c r="AW18" s="153"/>
      <c r="AX18" s="144">
        <f aca="true" t="shared" si="1" ref="AX18:AX23">SUM(Z18:AW18)</f>
        <v>70</v>
      </c>
      <c r="AY18" s="124">
        <f t="shared" si="0"/>
        <v>100</v>
      </c>
      <c r="AZ18" s="14"/>
      <c r="BA18" s="14"/>
    </row>
    <row r="19" spans="1:53" ht="22.5" customHeight="1">
      <c r="A19" s="195"/>
      <c r="B19" s="23"/>
      <c r="C19" s="190"/>
      <c r="D19" s="11" t="s">
        <v>36</v>
      </c>
      <c r="E19" s="101"/>
      <c r="F19" s="101"/>
      <c r="G19" s="101"/>
      <c r="H19" s="101"/>
      <c r="I19" s="101"/>
      <c r="J19" s="101"/>
      <c r="K19" s="101">
        <v>2</v>
      </c>
      <c r="L19" s="101">
        <v>2</v>
      </c>
      <c r="M19" s="101">
        <v>2</v>
      </c>
      <c r="N19" s="101">
        <v>2</v>
      </c>
      <c r="O19" s="101">
        <v>1</v>
      </c>
      <c r="P19" s="101">
        <v>2</v>
      </c>
      <c r="Q19" s="101">
        <v>2</v>
      </c>
      <c r="R19" s="101">
        <v>2</v>
      </c>
      <c r="S19" s="101"/>
      <c r="T19" s="101"/>
      <c r="U19" s="101"/>
      <c r="V19" s="101"/>
      <c r="W19" s="145">
        <f>SUM(E19:U19)</f>
        <v>15</v>
      </c>
      <c r="X19" s="113"/>
      <c r="Y19" s="113"/>
      <c r="Z19" s="101"/>
      <c r="AA19" s="101"/>
      <c r="AB19" s="105"/>
      <c r="AC19" s="105"/>
      <c r="AD19" s="105"/>
      <c r="AE19" s="105"/>
      <c r="AF19" s="105"/>
      <c r="AG19" s="105"/>
      <c r="AH19" s="105">
        <v>1</v>
      </c>
      <c r="AI19" s="105">
        <v>7</v>
      </c>
      <c r="AJ19" s="105">
        <v>10</v>
      </c>
      <c r="AK19" s="105">
        <v>7</v>
      </c>
      <c r="AL19" s="105">
        <v>10</v>
      </c>
      <c r="AM19" s="105"/>
      <c r="AN19" s="112"/>
      <c r="AO19" s="112"/>
      <c r="AP19" s="112"/>
      <c r="AQ19" s="112"/>
      <c r="AR19" s="112"/>
      <c r="AS19" s="112"/>
      <c r="AT19" s="112"/>
      <c r="AU19" s="152"/>
      <c r="AV19" s="152"/>
      <c r="AW19" s="152"/>
      <c r="AX19" s="147">
        <f t="shared" si="1"/>
        <v>35</v>
      </c>
      <c r="AY19" s="124">
        <f t="shared" si="0"/>
        <v>50</v>
      </c>
      <c r="AZ19" s="112"/>
      <c r="BA19" s="112"/>
    </row>
    <row r="20" spans="1:53" ht="22.5" customHeight="1">
      <c r="A20" s="195"/>
      <c r="B20" s="93" t="s">
        <v>126</v>
      </c>
      <c r="C20" s="120" t="s">
        <v>67</v>
      </c>
      <c r="D20" s="11"/>
      <c r="E20" s="114"/>
      <c r="F20" s="114"/>
      <c r="G20" s="114"/>
      <c r="H20" s="114"/>
      <c r="I20" s="114"/>
      <c r="J20" s="114"/>
      <c r="K20" s="114"/>
      <c r="L20" s="158">
        <v>6</v>
      </c>
      <c r="M20" s="158">
        <v>6</v>
      </c>
      <c r="N20" s="158">
        <v>6</v>
      </c>
      <c r="O20" s="158">
        <v>6</v>
      </c>
      <c r="P20" s="158">
        <v>6</v>
      </c>
      <c r="Q20" s="158">
        <v>6</v>
      </c>
      <c r="R20" s="158">
        <v>6</v>
      </c>
      <c r="S20" s="158">
        <v>12</v>
      </c>
      <c r="T20" s="158">
        <v>12</v>
      </c>
      <c r="U20" s="158">
        <v>24</v>
      </c>
      <c r="V20" s="114"/>
      <c r="W20" s="145">
        <f>SUM(E20:U20)</f>
        <v>90</v>
      </c>
      <c r="X20" s="113"/>
      <c r="Y20" s="113"/>
      <c r="Z20" s="114"/>
      <c r="AA20" s="114"/>
      <c r="AB20" s="155"/>
      <c r="AC20" s="155"/>
      <c r="AD20" s="155"/>
      <c r="AE20" s="155"/>
      <c r="AF20" s="155"/>
      <c r="AG20" s="155"/>
      <c r="AH20" s="149">
        <v>12</v>
      </c>
      <c r="AI20" s="149">
        <v>18</v>
      </c>
      <c r="AJ20" s="149">
        <v>12</v>
      </c>
      <c r="AK20" s="149">
        <v>18</v>
      </c>
      <c r="AL20" s="149">
        <v>12</v>
      </c>
      <c r="AM20" s="149">
        <v>18</v>
      </c>
      <c r="AN20" s="148"/>
      <c r="AO20" s="148"/>
      <c r="AP20" s="148"/>
      <c r="AQ20" s="148"/>
      <c r="AR20" s="148"/>
      <c r="AS20" s="148"/>
      <c r="AT20" s="148"/>
      <c r="AU20" s="154"/>
      <c r="AV20" s="154"/>
      <c r="AW20" s="154"/>
      <c r="AX20" s="147">
        <f t="shared" si="1"/>
        <v>90</v>
      </c>
      <c r="AY20" s="124">
        <f t="shared" si="0"/>
        <v>180</v>
      </c>
      <c r="AZ20" s="112"/>
      <c r="BA20" s="112"/>
    </row>
    <row r="21" spans="1:53" ht="22.5" customHeight="1">
      <c r="A21" s="195"/>
      <c r="B21" s="93" t="s">
        <v>127</v>
      </c>
      <c r="C21" s="119" t="s">
        <v>120</v>
      </c>
      <c r="D21" s="1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37"/>
      <c r="X21" s="113"/>
      <c r="Y21" s="113"/>
      <c r="Z21" s="114"/>
      <c r="AA21" s="114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85">
        <v>12</v>
      </c>
      <c r="AN21" s="185">
        <v>36</v>
      </c>
      <c r="AO21" s="185">
        <v>36</v>
      </c>
      <c r="AP21" s="185">
        <v>36</v>
      </c>
      <c r="AQ21" s="185">
        <v>36</v>
      </c>
      <c r="AR21" s="185">
        <v>36</v>
      </c>
      <c r="AS21" s="185">
        <v>36</v>
      </c>
      <c r="AT21" s="185">
        <v>24</v>
      </c>
      <c r="AU21" s="154"/>
      <c r="AV21" s="154"/>
      <c r="AW21" s="154"/>
      <c r="AX21" s="147">
        <f t="shared" si="1"/>
        <v>252</v>
      </c>
      <c r="AY21" s="124">
        <f t="shared" si="0"/>
        <v>252</v>
      </c>
      <c r="AZ21" s="112"/>
      <c r="BA21" s="112"/>
    </row>
    <row r="22" spans="1:53" ht="15">
      <c r="A22" s="195"/>
      <c r="B22" s="74" t="s">
        <v>82</v>
      </c>
      <c r="C22" s="223" t="s">
        <v>119</v>
      </c>
      <c r="D22" s="11" t="s">
        <v>42</v>
      </c>
      <c r="E22" s="49"/>
      <c r="F22" s="49"/>
      <c r="G22" s="49"/>
      <c r="H22" s="49"/>
      <c r="I22" s="49"/>
      <c r="J22" s="49"/>
      <c r="K22" s="49">
        <v>2</v>
      </c>
      <c r="L22" s="49">
        <v>2</v>
      </c>
      <c r="M22" s="49">
        <v>2</v>
      </c>
      <c r="N22" s="49">
        <v>2</v>
      </c>
      <c r="O22" s="49">
        <v>4</v>
      </c>
      <c r="P22" s="49">
        <v>2</v>
      </c>
      <c r="Q22" s="49">
        <v>2</v>
      </c>
      <c r="R22" s="49">
        <v>2</v>
      </c>
      <c r="S22" s="49"/>
      <c r="T22" s="49">
        <v>4</v>
      </c>
      <c r="U22" s="49"/>
      <c r="V22" s="49"/>
      <c r="W22" s="136">
        <f>SUM(E22:U22)</f>
        <v>22</v>
      </c>
      <c r="X22" s="27"/>
      <c r="Y22" s="27"/>
      <c r="Z22" s="49"/>
      <c r="AA22" s="49"/>
      <c r="AB22" s="34"/>
      <c r="AC22" s="34"/>
      <c r="AD22" s="34"/>
      <c r="AE22" s="34"/>
      <c r="AF22" s="34"/>
      <c r="AG22" s="34"/>
      <c r="AH22" s="34">
        <v>4</v>
      </c>
      <c r="AI22" s="34">
        <v>4</v>
      </c>
      <c r="AJ22" s="34">
        <v>4</v>
      </c>
      <c r="AK22" s="34">
        <v>4</v>
      </c>
      <c r="AL22" s="34">
        <v>4</v>
      </c>
      <c r="AM22" s="34"/>
      <c r="AN22" s="14"/>
      <c r="AO22" s="14"/>
      <c r="AP22" s="14"/>
      <c r="AQ22" s="14"/>
      <c r="AR22" s="14"/>
      <c r="AS22" s="14"/>
      <c r="AT22" s="14"/>
      <c r="AU22" s="153"/>
      <c r="AV22" s="153"/>
      <c r="AW22" s="153"/>
      <c r="AX22" s="144">
        <f t="shared" si="1"/>
        <v>20</v>
      </c>
      <c r="AY22" s="124">
        <f t="shared" si="0"/>
        <v>42</v>
      </c>
      <c r="AZ22" s="14"/>
      <c r="BA22" s="14"/>
    </row>
    <row r="23" spans="1:53" ht="19.5" customHeight="1">
      <c r="A23" s="195"/>
      <c r="B23" s="74"/>
      <c r="C23" s="224"/>
      <c r="D23" s="11" t="s">
        <v>36</v>
      </c>
      <c r="E23" s="49"/>
      <c r="F23" s="49"/>
      <c r="G23" s="49"/>
      <c r="H23" s="49"/>
      <c r="I23" s="49"/>
      <c r="J23" s="49"/>
      <c r="K23" s="101">
        <v>1</v>
      </c>
      <c r="L23" s="101">
        <v>1</v>
      </c>
      <c r="M23" s="101">
        <v>1</v>
      </c>
      <c r="N23" s="101">
        <v>1</v>
      </c>
      <c r="O23" s="101">
        <v>2</v>
      </c>
      <c r="P23" s="101">
        <v>1</v>
      </c>
      <c r="Q23" s="101">
        <v>1</v>
      </c>
      <c r="R23" s="101">
        <v>1</v>
      </c>
      <c r="S23" s="101"/>
      <c r="T23" s="101">
        <v>2</v>
      </c>
      <c r="U23" s="101"/>
      <c r="V23" s="49"/>
      <c r="W23" s="136">
        <f>SUM(E23:U23)</f>
        <v>11</v>
      </c>
      <c r="X23" s="27"/>
      <c r="Y23" s="27"/>
      <c r="Z23" s="101"/>
      <c r="AA23" s="101"/>
      <c r="AB23" s="112"/>
      <c r="AC23" s="112"/>
      <c r="AD23" s="112"/>
      <c r="AE23" s="112"/>
      <c r="AF23" s="112"/>
      <c r="AG23" s="112"/>
      <c r="AH23" s="112">
        <v>2</v>
      </c>
      <c r="AI23" s="112">
        <v>2</v>
      </c>
      <c r="AJ23" s="112">
        <v>2</v>
      </c>
      <c r="AK23" s="112">
        <v>2</v>
      </c>
      <c r="AL23" s="112">
        <v>2</v>
      </c>
      <c r="AM23" s="112"/>
      <c r="AN23" s="112"/>
      <c r="AO23" s="112"/>
      <c r="AP23" s="112"/>
      <c r="AQ23" s="112"/>
      <c r="AR23" s="112"/>
      <c r="AS23" s="112"/>
      <c r="AT23" s="112"/>
      <c r="AU23" s="153"/>
      <c r="AV23" s="153"/>
      <c r="AW23" s="153"/>
      <c r="AX23" s="144">
        <f t="shared" si="1"/>
        <v>10</v>
      </c>
      <c r="AY23" s="124">
        <f t="shared" si="0"/>
        <v>21</v>
      </c>
      <c r="AZ23" s="14"/>
      <c r="BA23" s="14"/>
    </row>
    <row r="24" spans="1:53" ht="19.5" customHeight="1">
      <c r="A24" s="195"/>
      <c r="B24" s="60"/>
      <c r="C24" s="69"/>
      <c r="D24" s="11"/>
      <c r="E24" s="12"/>
      <c r="F24" s="12"/>
      <c r="G24" s="12"/>
      <c r="H24" s="12"/>
      <c r="I24" s="12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36"/>
      <c r="X24" s="27"/>
      <c r="Y24" s="27"/>
      <c r="Z24" s="49"/>
      <c r="AA24" s="49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53"/>
      <c r="AV24" s="153"/>
      <c r="AW24" s="153"/>
      <c r="AX24" s="144"/>
      <c r="AY24" s="124">
        <f t="shared" si="0"/>
        <v>0</v>
      </c>
      <c r="AZ24" s="14"/>
      <c r="BA24" s="14"/>
    </row>
    <row r="25" spans="1:53" ht="15">
      <c r="A25" s="195"/>
      <c r="B25" s="208" t="s">
        <v>50</v>
      </c>
      <c r="C25" s="208"/>
      <c r="D25" s="208"/>
      <c r="E25" s="19">
        <f>SUM(E7:E24)</f>
        <v>36</v>
      </c>
      <c r="F25" s="19">
        <f aca="true" t="shared" si="2" ref="F25:T25">SUM(F7:F24)</f>
        <v>36</v>
      </c>
      <c r="G25" s="19">
        <f t="shared" si="2"/>
        <v>36</v>
      </c>
      <c r="H25" s="19">
        <f t="shared" si="2"/>
        <v>36</v>
      </c>
      <c r="I25" s="19">
        <f t="shared" si="2"/>
        <v>36</v>
      </c>
      <c r="J25" s="19">
        <f t="shared" si="2"/>
        <v>36</v>
      </c>
      <c r="K25" s="19">
        <f t="shared" si="2"/>
        <v>24</v>
      </c>
      <c r="L25" s="19">
        <f t="shared" si="2"/>
        <v>42</v>
      </c>
      <c r="M25" s="19">
        <f t="shared" si="2"/>
        <v>42</v>
      </c>
      <c r="N25" s="19">
        <f t="shared" si="2"/>
        <v>42</v>
      </c>
      <c r="O25" s="19">
        <f t="shared" si="2"/>
        <v>42</v>
      </c>
      <c r="P25" s="19">
        <f t="shared" si="2"/>
        <v>42</v>
      </c>
      <c r="Q25" s="19">
        <f t="shared" si="2"/>
        <v>42</v>
      </c>
      <c r="R25" s="19">
        <f t="shared" si="2"/>
        <v>42</v>
      </c>
      <c r="S25" s="19">
        <f t="shared" si="2"/>
        <v>39</v>
      </c>
      <c r="T25" s="19">
        <f t="shared" si="2"/>
        <v>39</v>
      </c>
      <c r="U25" s="91"/>
      <c r="V25" s="91"/>
      <c r="W25" s="140">
        <f>SUM(E25:U25)</f>
        <v>612</v>
      </c>
      <c r="X25" s="19">
        <f aca="true" t="shared" si="3" ref="X25:AO25">SUM(X14:X24)</f>
        <v>0</v>
      </c>
      <c r="Y25" s="19">
        <f t="shared" si="3"/>
        <v>0</v>
      </c>
      <c r="Z25" s="19">
        <f t="shared" si="3"/>
        <v>36</v>
      </c>
      <c r="AA25" s="19">
        <f t="shared" si="3"/>
        <v>36</v>
      </c>
      <c r="AB25" s="19">
        <f t="shared" si="3"/>
        <v>36</v>
      </c>
      <c r="AC25" s="51">
        <f t="shared" si="3"/>
        <v>36</v>
      </c>
      <c r="AD25" s="51">
        <f t="shared" si="3"/>
        <v>36</v>
      </c>
      <c r="AE25" s="51">
        <f t="shared" si="3"/>
        <v>36</v>
      </c>
      <c r="AF25" s="51">
        <f t="shared" si="3"/>
        <v>36</v>
      </c>
      <c r="AG25" s="51">
        <f t="shared" si="3"/>
        <v>36</v>
      </c>
      <c r="AH25" s="51">
        <f t="shared" si="3"/>
        <v>21</v>
      </c>
      <c r="AI25" s="51">
        <f t="shared" si="3"/>
        <v>45</v>
      </c>
      <c r="AJ25" s="51">
        <f t="shared" si="3"/>
        <v>48</v>
      </c>
      <c r="AK25" s="51">
        <f t="shared" si="3"/>
        <v>45</v>
      </c>
      <c r="AL25" s="51">
        <f t="shared" si="3"/>
        <v>48</v>
      </c>
      <c r="AM25" s="51">
        <f t="shared" si="3"/>
        <v>30</v>
      </c>
      <c r="AN25" s="91">
        <f t="shared" si="3"/>
        <v>36</v>
      </c>
      <c r="AO25" s="91">
        <f t="shared" si="3"/>
        <v>36</v>
      </c>
      <c r="AP25" s="19">
        <f aca="true" t="shared" si="4" ref="AP25:AW25">SUM(AP14:AP24)</f>
        <v>36</v>
      </c>
      <c r="AQ25" s="19">
        <f t="shared" si="4"/>
        <v>36</v>
      </c>
      <c r="AR25" s="19">
        <f t="shared" si="4"/>
        <v>36</v>
      </c>
      <c r="AS25" s="19">
        <f t="shared" si="4"/>
        <v>36</v>
      </c>
      <c r="AT25" s="19">
        <f t="shared" si="4"/>
        <v>24</v>
      </c>
      <c r="AU25" s="51">
        <f t="shared" si="4"/>
        <v>0</v>
      </c>
      <c r="AV25" s="51">
        <f t="shared" si="4"/>
        <v>0</v>
      </c>
      <c r="AW25" s="51">
        <f t="shared" si="4"/>
        <v>0</v>
      </c>
      <c r="AX25" s="19">
        <f>SUM(AX14:AX24)</f>
        <v>765</v>
      </c>
      <c r="AY25" s="124">
        <f t="shared" si="0"/>
        <v>1377</v>
      </c>
      <c r="AZ25" s="14"/>
      <c r="BA25" s="14"/>
    </row>
    <row r="26" spans="1:53" ht="15">
      <c r="A26" s="195"/>
      <c r="B26" s="211" t="s">
        <v>51</v>
      </c>
      <c r="C26" s="211"/>
      <c r="D26" s="21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40">
        <f>SUM(E26:U26)</f>
        <v>0</v>
      </c>
      <c r="X26" s="19">
        <f aca="true" t="shared" si="5" ref="X26:AY26">SUM(X14+X18+X20+X21+X22+X15)</f>
        <v>0</v>
      </c>
      <c r="Y26" s="19">
        <f t="shared" si="5"/>
        <v>0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>
        <f t="shared" si="5"/>
        <v>0</v>
      </c>
      <c r="AV26" s="19">
        <f t="shared" si="5"/>
        <v>0</v>
      </c>
      <c r="AW26" s="19">
        <f t="shared" si="5"/>
        <v>0</v>
      </c>
      <c r="AX26" s="19">
        <f t="shared" si="5"/>
        <v>720</v>
      </c>
      <c r="AY26" s="19">
        <f t="shared" si="5"/>
        <v>1042</v>
      </c>
      <c r="AZ26" s="14"/>
      <c r="BA26" s="14"/>
    </row>
    <row r="27" spans="1:53" ht="15">
      <c r="A27" s="196"/>
      <c r="B27" s="212" t="s">
        <v>52</v>
      </c>
      <c r="C27" s="212"/>
      <c r="D27" s="212"/>
      <c r="E27" s="19">
        <f>SUM(E19+E23+E13)</f>
        <v>0</v>
      </c>
      <c r="F27" s="19">
        <f aca="true" t="shared" si="6" ref="F27:U27">SUM(F19+F23+F13)</f>
        <v>0</v>
      </c>
      <c r="G27" s="19">
        <f t="shared" si="6"/>
        <v>0</v>
      </c>
      <c r="H27" s="19">
        <f t="shared" si="6"/>
        <v>0</v>
      </c>
      <c r="I27" s="19">
        <f t="shared" si="6"/>
        <v>0</v>
      </c>
      <c r="J27" s="19">
        <f t="shared" si="6"/>
        <v>0</v>
      </c>
      <c r="K27" s="19">
        <f t="shared" si="6"/>
        <v>6</v>
      </c>
      <c r="L27" s="19">
        <f t="shared" si="6"/>
        <v>6</v>
      </c>
      <c r="M27" s="19">
        <f t="shared" si="6"/>
        <v>6</v>
      </c>
      <c r="N27" s="19">
        <f t="shared" si="6"/>
        <v>6</v>
      </c>
      <c r="O27" s="19">
        <f t="shared" si="6"/>
        <v>6</v>
      </c>
      <c r="P27" s="19">
        <f t="shared" si="6"/>
        <v>6</v>
      </c>
      <c r="Q27" s="19">
        <f t="shared" si="6"/>
        <v>6</v>
      </c>
      <c r="R27" s="19">
        <f t="shared" si="6"/>
        <v>6</v>
      </c>
      <c r="S27" s="19">
        <f t="shared" si="6"/>
        <v>3</v>
      </c>
      <c r="T27" s="19">
        <f t="shared" si="6"/>
        <v>3</v>
      </c>
      <c r="U27" s="19">
        <f t="shared" si="6"/>
        <v>0</v>
      </c>
      <c r="V27" s="19"/>
      <c r="W27" s="140">
        <f>SUM(E27:U27)</f>
        <v>54</v>
      </c>
      <c r="X27" s="19">
        <f aca="true" t="shared" si="7" ref="X27:AY27">SUM(X19+X23)</f>
        <v>0</v>
      </c>
      <c r="Y27" s="19">
        <f t="shared" si="7"/>
        <v>0</v>
      </c>
      <c r="Z27" s="19">
        <f t="shared" si="7"/>
        <v>0</v>
      </c>
      <c r="AA27" s="19">
        <f t="shared" si="7"/>
        <v>0</v>
      </c>
      <c r="AB27" s="19">
        <f t="shared" si="7"/>
        <v>0</v>
      </c>
      <c r="AC27" s="19">
        <f t="shared" si="7"/>
        <v>0</v>
      </c>
      <c r="AD27" s="19">
        <f t="shared" si="7"/>
        <v>0</v>
      </c>
      <c r="AE27" s="19">
        <f t="shared" si="7"/>
        <v>0</v>
      </c>
      <c r="AF27" s="19">
        <f t="shared" si="7"/>
        <v>0</v>
      </c>
      <c r="AG27" s="19">
        <f t="shared" si="7"/>
        <v>0</v>
      </c>
      <c r="AH27" s="19">
        <f t="shared" si="7"/>
        <v>3</v>
      </c>
      <c r="AI27" s="19">
        <f t="shared" si="7"/>
        <v>9</v>
      </c>
      <c r="AJ27" s="19">
        <f t="shared" si="7"/>
        <v>12</v>
      </c>
      <c r="AK27" s="19">
        <f t="shared" si="7"/>
        <v>9</v>
      </c>
      <c r="AL27" s="19">
        <f t="shared" si="7"/>
        <v>12</v>
      </c>
      <c r="AM27" s="19">
        <f t="shared" si="7"/>
        <v>0</v>
      </c>
      <c r="AN27" s="19">
        <f t="shared" si="7"/>
        <v>0</v>
      </c>
      <c r="AO27" s="19">
        <f t="shared" si="7"/>
        <v>0</v>
      </c>
      <c r="AP27" s="19">
        <f t="shared" si="7"/>
        <v>0</v>
      </c>
      <c r="AQ27" s="19">
        <f t="shared" si="7"/>
        <v>0</v>
      </c>
      <c r="AR27" s="19">
        <f t="shared" si="7"/>
        <v>0</v>
      </c>
      <c r="AS27" s="19">
        <f t="shared" si="7"/>
        <v>0</v>
      </c>
      <c r="AT27" s="19">
        <f t="shared" si="7"/>
        <v>0</v>
      </c>
      <c r="AU27" s="19">
        <f t="shared" si="7"/>
        <v>0</v>
      </c>
      <c r="AV27" s="19">
        <f t="shared" si="7"/>
        <v>0</v>
      </c>
      <c r="AW27" s="19">
        <f t="shared" si="7"/>
        <v>0</v>
      </c>
      <c r="AX27" s="19">
        <f t="shared" si="7"/>
        <v>45</v>
      </c>
      <c r="AY27" s="19">
        <f t="shared" si="7"/>
        <v>71</v>
      </c>
      <c r="AZ27" s="14"/>
      <c r="BA27" s="14"/>
    </row>
    <row r="28" spans="3:50" ht="36.75" customHeight="1">
      <c r="C28" t="s">
        <v>123</v>
      </c>
      <c r="K28">
        <v>18</v>
      </c>
      <c r="Q28" t="s">
        <v>128</v>
      </c>
      <c r="W28">
        <f>SUM(K28:U28)</f>
        <v>18</v>
      </c>
      <c r="AH28">
        <v>18</v>
      </c>
      <c r="AM28">
        <v>6</v>
      </c>
      <c r="AT28">
        <v>12</v>
      </c>
      <c r="AX28">
        <v>72</v>
      </c>
    </row>
    <row r="30" spans="2:3" ht="14.25">
      <c r="B30" s="52"/>
      <c r="C30" t="s">
        <v>108</v>
      </c>
    </row>
    <row r="31" spans="2:3" ht="14.25">
      <c r="B31" s="73"/>
      <c r="C31" t="s">
        <v>111</v>
      </c>
    </row>
  </sheetData>
  <sheetProtection/>
  <mergeCells count="36">
    <mergeCell ref="B26:D26"/>
    <mergeCell ref="B7:B8"/>
    <mergeCell ref="K7:K8"/>
    <mergeCell ref="B12:B13"/>
    <mergeCell ref="A5:A27"/>
    <mergeCell ref="B5:B6"/>
    <mergeCell ref="C5:C6"/>
    <mergeCell ref="C18:C19"/>
    <mergeCell ref="B25:D25"/>
    <mergeCell ref="B27:D27"/>
    <mergeCell ref="AC1:AF1"/>
    <mergeCell ref="AG1:AJ1"/>
    <mergeCell ref="AK1:AN1"/>
    <mergeCell ref="C22:C23"/>
    <mergeCell ref="A1:A4"/>
    <mergeCell ref="B1:B4"/>
    <mergeCell ref="C1:C4"/>
    <mergeCell ref="D1:D4"/>
    <mergeCell ref="F1:H1"/>
    <mergeCell ref="AO1:AR1"/>
    <mergeCell ref="AS1:AW1"/>
    <mergeCell ref="E2:AV2"/>
    <mergeCell ref="N1:P1"/>
    <mergeCell ref="R1:U1"/>
    <mergeCell ref="C12:C13"/>
    <mergeCell ref="AH10:AH11"/>
    <mergeCell ref="J1:L1"/>
    <mergeCell ref="E3:AA3"/>
    <mergeCell ref="C7:C8"/>
    <mergeCell ref="AT15:AT16"/>
    <mergeCell ref="B10:B11"/>
    <mergeCell ref="C10:C11"/>
    <mergeCell ref="AL16:AL17"/>
    <mergeCell ref="C16:C17"/>
    <mergeCell ref="B16:B17"/>
    <mergeCell ref="U16:U17"/>
  </mergeCells>
  <printOptions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2022-04-01T06:52:29Z</dcterms:modified>
  <cp:category/>
  <cp:version/>
  <cp:contentType/>
  <cp:contentStatus/>
</cp:coreProperties>
</file>